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 - KOMUNIKACE" sheetId="2" r:id="rId2"/>
    <sheet name="VON - VEDLEJŠÍ A OSTATNÍ 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'ZRN - KOMUNIKACE'!$C$124:$K$377</definedName>
    <definedName name="_xlnm.Print_Area" localSheetId="1">'ZRN - KOMUNIKACE'!$C$4:$J$76,'ZRN - KOMUNIKACE'!$C$82:$J$106,'ZRN - KOMUNIKACE'!$C$112:$K$377</definedName>
    <definedName name="_xlnm.Print_Titles" localSheetId="1">'ZRN - KOMUNIKACE'!$124:$124</definedName>
    <definedName name="_xlnm._FilterDatabase" localSheetId="2" hidden="1">'VON - VEDLEJŠÍ A OSTATNÍ ...'!$C$119:$K$149</definedName>
    <definedName name="_xlnm.Print_Area" localSheetId="2">'VON - VEDLEJŠÍ A OSTATNÍ ...'!$C$4:$J$76,'VON - VEDLEJŠÍ A OSTATNÍ ...'!$C$82:$J$101,'VON - VEDLEJŠÍ A OSTATNÍ ...'!$C$107:$K$149</definedName>
    <definedName name="_xlnm.Print_Titles" localSheetId="2">'VON - VEDLEJŠÍ A OSTATNÍ ...'!$119:$119</definedName>
    <definedName name="_xlnm.Print_Area" localSheetId="3">'Seznam figur'!$C$4:$G$212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7"/>
  <c r="BH147"/>
  <c r="BG147"/>
  <c r="BF147"/>
  <c r="T147"/>
  <c r="T146"/>
  <c r="R147"/>
  <c r="R146"/>
  <c r="P147"/>
  <c r="P146"/>
  <c r="BI142"/>
  <c r="BH142"/>
  <c r="BG142"/>
  <c r="BF142"/>
  <c r="T142"/>
  <c r="T133"/>
  <c r="R142"/>
  <c r="R133"/>
  <c r="P142"/>
  <c r="P133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T366"/>
  <c r="R367"/>
  <c r="R366"/>
  <c r="P367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3" r="BK147"/>
  <c r="J147"/>
  <c r="BK142"/>
  <c r="J142"/>
  <c r="BK134"/>
  <c r="J134"/>
  <c r="BK131"/>
  <c r="J131"/>
  <c r="BK129"/>
  <c r="J129"/>
  <c r="BK127"/>
  <c r="J127"/>
  <c r="BK125"/>
  <c r="J125"/>
  <c r="BK123"/>
  <c r="J123"/>
  <c i="2" r="J372"/>
  <c r="BK369"/>
  <c r="BK364"/>
  <c r="BK360"/>
  <c r="BK357"/>
  <c r="BK356"/>
  <c r="BK353"/>
  <c r="BK350"/>
  <c r="BK348"/>
  <c r="BK346"/>
  <c r="J342"/>
  <c r="BK338"/>
  <c r="J328"/>
  <c r="J323"/>
  <c r="J315"/>
  <c r="BK310"/>
  <c r="J308"/>
  <c r="BK306"/>
  <c r="BK304"/>
  <c r="BK297"/>
  <c r="BK295"/>
  <c r="BK291"/>
  <c r="J289"/>
  <c r="J285"/>
  <c r="BK283"/>
  <c r="BK280"/>
  <c r="BK276"/>
  <c r="BK272"/>
  <c r="BK266"/>
  <c r="J266"/>
  <c r="BK264"/>
  <c r="J264"/>
  <c r="BK262"/>
  <c r="J262"/>
  <c r="BK260"/>
  <c r="J258"/>
  <c r="J255"/>
  <c r="BK253"/>
  <c r="J250"/>
  <c r="J248"/>
  <c r="BK246"/>
  <c r="BK244"/>
  <c r="BK242"/>
  <c r="BK239"/>
  <c r="BK236"/>
  <c r="BK234"/>
  <c r="BK232"/>
  <c r="J229"/>
  <c r="BK226"/>
  <c r="J222"/>
  <c r="J219"/>
  <c r="J213"/>
  <c r="BK210"/>
  <c r="J208"/>
  <c r="BK207"/>
  <c r="BK205"/>
  <c r="BK200"/>
  <c r="BK198"/>
  <c r="BK194"/>
  <c r="J194"/>
  <c r="BK192"/>
  <c r="J192"/>
  <c r="BK188"/>
  <c r="J186"/>
  <c r="J182"/>
  <c r="J180"/>
  <c r="BK175"/>
  <c r="BK173"/>
  <c r="BK169"/>
  <c r="BK167"/>
  <c r="J167"/>
  <c r="BK165"/>
  <c r="BK163"/>
  <c r="BK160"/>
  <c r="J151"/>
  <c r="J147"/>
  <c r="BK143"/>
  <c r="J141"/>
  <c r="BK138"/>
  <c r="J132"/>
  <c r="J369"/>
  <c r="J367"/>
  <c r="J362"/>
  <c r="J360"/>
  <c r="BK352"/>
  <c r="J350"/>
  <c r="J348"/>
  <c r="J346"/>
  <c r="BK344"/>
  <c r="J338"/>
  <c r="J333"/>
  <c r="BK328"/>
  <c r="BK323"/>
  <c r="J313"/>
  <c r="J310"/>
  <c r="J306"/>
  <c r="J301"/>
  <c r="J295"/>
  <c r="BK293"/>
  <c r="J291"/>
  <c r="BK289"/>
  <c r="BK287"/>
  <c r="J280"/>
  <c r="J278"/>
  <c r="J276"/>
  <c r="BK274"/>
  <c r="BK270"/>
  <c r="J260"/>
  <c r="BK258"/>
  <c r="BK255"/>
  <c r="J253"/>
  <c r="BK250"/>
  <c r="BK248"/>
  <c r="J246"/>
  <c r="J244"/>
  <c r="J242"/>
  <c r="J239"/>
  <c r="J236"/>
  <c r="J234"/>
  <c r="J232"/>
  <c r="BK229"/>
  <c r="J226"/>
  <c r="BK222"/>
  <c r="BK219"/>
  <c r="BK213"/>
  <c r="J210"/>
  <c r="BK208"/>
  <c r="J207"/>
  <c r="J205"/>
  <c r="J200"/>
  <c r="J198"/>
  <c r="J188"/>
  <c r="BK186"/>
  <c r="BK182"/>
  <c r="BK180"/>
  <c r="J175"/>
  <c r="J173"/>
  <c r="J169"/>
  <c r="J163"/>
  <c r="BK157"/>
  <c r="J155"/>
  <c r="BK149"/>
  <c r="J145"/>
  <c r="J143"/>
  <c r="J138"/>
  <c r="BK134"/>
  <c r="BK130"/>
  <c r="J128"/>
  <c i="1" r="AS94"/>
  <c i="2" r="BK375"/>
  <c r="J375"/>
  <c r="BK372"/>
  <c r="BK367"/>
  <c r="J364"/>
  <c r="BK362"/>
  <c r="J357"/>
  <c r="J356"/>
  <c r="J353"/>
  <c r="J352"/>
  <c r="J344"/>
  <c r="BK342"/>
  <c r="BK333"/>
  <c r="BK315"/>
  <c r="BK313"/>
  <c r="BK308"/>
  <c r="J304"/>
  <c r="BK301"/>
  <c r="J297"/>
  <c r="J293"/>
  <c r="J287"/>
  <c r="BK285"/>
  <c r="J283"/>
  <c r="BK278"/>
  <c r="J274"/>
  <c r="J272"/>
  <c r="J270"/>
  <c r="J165"/>
  <c r="J160"/>
  <c r="J157"/>
  <c r="BK155"/>
  <c r="BK151"/>
  <c r="J149"/>
  <c r="BK147"/>
  <c r="BK145"/>
  <c r="BK141"/>
  <c r="J134"/>
  <c r="BK132"/>
  <c r="J130"/>
  <c r="BK128"/>
  <c l="1" r="T127"/>
  <c r="R368"/>
  <c r="BK127"/>
  <c r="J127"/>
  <c r="J98"/>
  <c r="R127"/>
  <c r="BK212"/>
  <c r="J212"/>
  <c r="J100"/>
  <c r="R212"/>
  <c r="BK257"/>
  <c r="J257"/>
  <c r="J101"/>
  <c r="P257"/>
  <c r="T257"/>
  <c r="P127"/>
  <c r="P212"/>
  <c r="T212"/>
  <c r="R257"/>
  <c r="BK288"/>
  <c r="J288"/>
  <c r="J102"/>
  <c r="P288"/>
  <c r="R288"/>
  <c r="T288"/>
  <c r="BK351"/>
  <c r="J351"/>
  <c r="J103"/>
  <c r="P351"/>
  <c r="R351"/>
  <c r="T351"/>
  <c r="BK368"/>
  <c r="J368"/>
  <c r="J105"/>
  <c r="P368"/>
  <c r="T368"/>
  <c i="3" r="BK122"/>
  <c r="J122"/>
  <c r="J98"/>
  <c r="P122"/>
  <c r="P121"/>
  <c r="P120"/>
  <c i="1" r="AU96"/>
  <c i="3" r="R122"/>
  <c r="R121"/>
  <c r="R120"/>
  <c r="T122"/>
  <c r="T121"/>
  <c r="T120"/>
  <c i="2" r="J89"/>
  <c r="F92"/>
  <c r="BE130"/>
  <c r="BE138"/>
  <c r="BE143"/>
  <c r="BE149"/>
  <c r="BE151"/>
  <c r="BE157"/>
  <c r="BE167"/>
  <c r="BE274"/>
  <c r="BE276"/>
  <c r="BE283"/>
  <c r="BE291"/>
  <c r="BE295"/>
  <c r="BE297"/>
  <c r="BE306"/>
  <c r="BE310"/>
  <c r="BE313"/>
  <c r="BE328"/>
  <c r="BE338"/>
  <c r="BE346"/>
  <c r="BE348"/>
  <c r="BE350"/>
  <c r="BE357"/>
  <c r="BE360"/>
  <c r="BE364"/>
  <c r="BE369"/>
  <c r="BE372"/>
  <c r="BE375"/>
  <c r="E85"/>
  <c r="BE132"/>
  <c r="BE147"/>
  <c r="BE169"/>
  <c r="BE175"/>
  <c r="BE182"/>
  <c r="BE200"/>
  <c r="BE207"/>
  <c r="BE208"/>
  <c r="BE213"/>
  <c r="BE219"/>
  <c r="BE226"/>
  <c r="BE229"/>
  <c r="BE236"/>
  <c r="BE244"/>
  <c r="BE246"/>
  <c r="BE258"/>
  <c r="BE260"/>
  <c r="BE272"/>
  <c r="BE287"/>
  <c r="BE289"/>
  <c r="BE293"/>
  <c r="BE308"/>
  <c r="BE315"/>
  <c r="BE352"/>
  <c r="BE128"/>
  <c r="BE134"/>
  <c r="BE141"/>
  <c r="BE145"/>
  <c r="BE155"/>
  <c r="BE160"/>
  <c r="BE163"/>
  <c r="BE165"/>
  <c r="BE173"/>
  <c r="BE180"/>
  <c r="BE186"/>
  <c r="BE188"/>
  <c r="BE192"/>
  <c r="BE194"/>
  <c r="BE198"/>
  <c r="BE205"/>
  <c r="BE210"/>
  <c r="BE222"/>
  <c r="BE232"/>
  <c r="BE234"/>
  <c r="BE239"/>
  <c r="BE242"/>
  <c r="BE248"/>
  <c r="BE250"/>
  <c r="BE253"/>
  <c r="BE255"/>
  <c r="BE262"/>
  <c r="BE264"/>
  <c r="BE266"/>
  <c r="BE270"/>
  <c r="BE278"/>
  <c r="BE280"/>
  <c r="BE285"/>
  <c r="BE301"/>
  <c r="BE304"/>
  <c r="BE323"/>
  <c r="BE333"/>
  <c r="BE342"/>
  <c r="BE344"/>
  <c r="BE353"/>
  <c r="BE356"/>
  <c r="BE362"/>
  <c r="BE367"/>
  <c r="BK209"/>
  <c r="J209"/>
  <c r="J99"/>
  <c r="BK366"/>
  <c r="J366"/>
  <c r="J104"/>
  <c i="3" r="E85"/>
  <c r="J89"/>
  <c r="F92"/>
  <c r="BE123"/>
  <c r="BE125"/>
  <c r="BE127"/>
  <c r="BE129"/>
  <c r="BE131"/>
  <c r="BE134"/>
  <c r="BE142"/>
  <c r="BE147"/>
  <c r="BK133"/>
  <c r="J133"/>
  <c r="J99"/>
  <c r="BK146"/>
  <c r="J146"/>
  <c r="J100"/>
  <c i="2" r="F35"/>
  <c i="1" r="BB95"/>
  <c i="3" r="F35"/>
  <c i="1" r="BB96"/>
  <c i="2" r="J34"/>
  <c i="1" r="AW95"/>
  <c i="3" r="J34"/>
  <c i="1" r="AW96"/>
  <c i="2" r="F34"/>
  <c i="1" r="BA95"/>
  <c i="3" r="F34"/>
  <c i="1" r="BA96"/>
  <c i="3" r="F37"/>
  <c i="1" r="BD96"/>
  <c i="2" r="F36"/>
  <c i="1" r="BC95"/>
  <c i="2" r="F37"/>
  <c i="1" r="BD95"/>
  <c i="3" r="F36"/>
  <c i="1" r="BC96"/>
  <c i="2" l="1" r="P126"/>
  <c r="P125"/>
  <c i="1" r="AU95"/>
  <c i="2" r="R126"/>
  <c r="R125"/>
  <c r="T126"/>
  <c r="T125"/>
  <c r="BK126"/>
  <c r="J126"/>
  <c r="J97"/>
  <c i="3" r="BK121"/>
  <c r="J121"/>
  <c r="J97"/>
  <c i="1" r="AU94"/>
  <c r="BA94"/>
  <c r="W30"/>
  <c i="2" r="J33"/>
  <c i="1" r="AV95"/>
  <c r="AT95"/>
  <c r="BD94"/>
  <c r="W33"/>
  <c r="BC94"/>
  <c r="W32"/>
  <c i="2" r="F33"/>
  <c i="1" r="AZ95"/>
  <c r="BB94"/>
  <c r="W31"/>
  <c i="3" r="F33"/>
  <c i="1" r="AZ96"/>
  <c i="3" r="J33"/>
  <c i="1" r="AV96"/>
  <c r="AT96"/>
  <c i="2" l="1" r="BK125"/>
  <c r="J125"/>
  <c i="3" r="BK120"/>
  <c r="J120"/>
  <c r="J96"/>
  <c i="1" r="AZ94"/>
  <c r="W29"/>
  <c r="AX94"/>
  <c r="AY94"/>
  <c i="2" r="J30"/>
  <c i="1" r="AG95"/>
  <c r="AN95"/>
  <c r="AW94"/>
  <c r="AK30"/>
  <c i="2" l="1" r="J39"/>
  <c r="J96"/>
  <c i="1" r="AV94"/>
  <c r="AK29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<sst xmlns="http://schemas.openxmlformats.org/spreadsheetml/2006/main">
  <si>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</si>
  <si>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</si>
  <si>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</si>
  <si>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</si>
  <si>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{b44759ab-7dd9-40bc-b4d6-96548221e8ea}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</si>
  <si>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</si>
  <si>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</si>
  <si>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</si>
  <si>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</si>
  <si>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</si>
  <si>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</si>
  <si>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</si>
  <si>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</si>
  <si>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</si>
  <si>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21-01-29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</si>
  <si>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</si>
  <si>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</si>
  <si>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VOZOVKY V UL. KARLA ČAPKA</t>
  </si>
  <si>
    <t>KSO:</t>
  </si>
  <si>
    <t>CC-CZ:</t>
  </si>
  <si>
    <t>Místo:</t>
  </si>
  <si>
    <t>TEPLICE</t>
  </si>
  <si>
    <t>Datum:</t>
  </si>
  <si>
    <t>30. 1. 2021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</si>
  <si>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</si>
  <si>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</si>
  <si>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</si>
  <si>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</si>
  <si>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</si>
  <si>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</si>
  <si>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</si>
  <si>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</si>
  <si>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</si>
  <si>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</si>
  <si>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</si>
  <si>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</si>
  <si>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</si>
  <si>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</si>
  <si>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</si>
  <si>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</si>
  <si>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</si>
  <si>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</si>
  <si>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</si>
  <si>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</si>
  <si>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</si>
  <si>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</si>
  <si>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</si>
  <si>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</si>
  <si>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</si>
  <si>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</si>
  <si>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</si>
  <si>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</si>
  <si>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</si>
  <si>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</si>
  <si>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</si>
  <si>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</si>
  <si>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</si>
  <si>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</si>
  <si>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</si>
  <si>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</si>
  <si>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</si>
  <si>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</si>
  <si>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</si>
  <si>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</si>
  <si>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</si>
  <si>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</si>
  <si>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</si>
  <si>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</si>
  <si>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</si>
  <si>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</si>
  <si>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</si>
  <si>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</si>
  <si>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</si>
  <si>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</si>
  <si>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</si>
  <si>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</si>
  <si>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</si>
  <si>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</si>
  <si>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</si>
  <si>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</si>
  <si>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</si>
  <si>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</si>
  <si>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KOMUNIKACE</t>
  </si>
  <si>
    <t>ING</t>
  </si>
  <si>
    <t>1</t>
  </si>
  <si>
    <t>{0322e776-77bc-4996-ba7b-d9ae0a88f739}</t>
  </si>
  <si>
    <t>2</t>
  </si>
  <si>
    <t>VON</t>
  </si>
  <si>
    <t>VEDLEJŠÍ A OSTATNÍ NÁKLADY</t>
  </si>
  <si>
    <t>{e20a3208-5c64-4462-afec-f305aaed3505}</t>
  </si>
  <si>
    <t>DEM3</t>
  </si>
  <si>
    <t>ROZEBRÁNÍ DLAŽBY VJEZDŮ</t>
  </si>
  <si>
    <t>m2</t>
  </si>
  <si>
    <t>113</t>
  </si>
  <si>
    <t>3</t>
  </si>
  <si>
    <t>DEM2</t>
  </si>
  <si>
    <t>ROZEBRÁNÍ CHODNÍKOVÉ DLAŽBY</t>
  </si>
  <si>
    <t>200</t>
  </si>
  <si>
    <t>KRYCÍ LIST SOUPISU PRACÍ</t>
  </si>
  <si>
    <t>DEM1</t>
  </si>
  <si>
    <t>BOURÁNÍ ASFALTOVÉ KOMUNIKACE</t>
  </si>
  <si>
    <t>3962</t>
  </si>
  <si>
    <t>ODKOP4</t>
  </si>
  <si>
    <t>VÝPOČET PRO ODKOP ZEMINY V TŘ. 4</t>
  </si>
  <si>
    <t>m3</t>
  </si>
  <si>
    <t>125,25</t>
  </si>
  <si>
    <t>ODKOP2</t>
  </si>
  <si>
    <t>VÝPOČET PRO ODKOP ZEMINY V TŘ. 2</t>
  </si>
  <si>
    <t>72,4</t>
  </si>
  <si>
    <t>UV</t>
  </si>
  <si>
    <t>ULIČNÍ VPUST</t>
  </si>
  <si>
    <t>kus</t>
  </si>
  <si>
    <t>6</t>
  </si>
  <si>
    <t>Objekt:</t>
  </si>
  <si>
    <t>RÝHY</t>
  </si>
  <si>
    <t xml:space="preserve">VÝPOČET PRO ODKOP ZEMINY V TŘ. 4 </t>
  </si>
  <si>
    <t>8,64</t>
  </si>
  <si>
    <t>ZRN - KOMUNIKACE</t>
  </si>
  <si>
    <t>ODVOZ2</t>
  </si>
  <si>
    <t>VÝPOČET KUBATUR K ODVOZU NA SKLÁDKU	</t>
  </si>
  <si>
    <t>ODVOZ4</t>
  </si>
  <si>
    <t>133,89</t>
  </si>
  <si>
    <t>ŠACHTA</t>
  </si>
  <si>
    <t>POČET REVIZNÍCH ŠACHET</t>
  </si>
  <si>
    <t>ZÁSYPY</t>
  </si>
  <si>
    <t>SOUČET</t>
  </si>
  <si>
    <t>11,412</t>
  </si>
  <si>
    <t>DN150</t>
  </si>
  <si>
    <t>PŘÍPOJKY DN 150</t>
  </si>
  <si>
    <t>m</t>
  </si>
  <si>
    <t>12</t>
  </si>
  <si>
    <t>OBSYP</t>
  </si>
  <si>
    <t>1,44</t>
  </si>
  <si>
    <t>ZELEŇ</t>
  </si>
  <si>
    <t>SADOVÉ ÚPRAVY – TRÁVNÍK</t>
  </si>
  <si>
    <t>362</t>
  </si>
  <si>
    <t>KCE450MMAB</t>
  </si>
  <si>
    <t>KCE450MM KRYT Z ASFALTOBETONU</t>
  </si>
  <si>
    <t>V12c</t>
  </si>
  <si>
    <t>VODOROVNÉ DOPRAVNÍ ZNAČENÍ</t>
  </si>
  <si>
    <t>172</t>
  </si>
  <si>
    <t>V4</t>
  </si>
  <si>
    <t>166</t>
  </si>
  <si>
    <t>V10d</t>
  </si>
  <si>
    <t>402</t>
  </si>
  <si>
    <t>V13</t>
  </si>
  <si>
    <t>25</t>
  </si>
  <si>
    <t>KCE240MMDR</t>
  </si>
  <si>
    <t>KCE 240MM KRYT Z DLAŽBY POVRCH RELIÉFNÍ, BARVA ČERNÁ</t>
  </si>
  <si>
    <t>20</t>
  </si>
  <si>
    <t>KCE320MMDR</t>
  </si>
  <si>
    <t>KCE 320MM KRYT Z DLAŽBY POVRCH RELIÉFNÍ, BARVA ČERNÁ</t>
  </si>
  <si>
    <t>10</t>
  </si>
  <si>
    <t>OB30_20Ž</t>
  </si>
  <si>
    <t>OBRUBNÍK ŽULOVÝ 30/20</t>
  </si>
  <si>
    <t>900</t>
  </si>
  <si>
    <t>KCE700MMAB</t>
  </si>
  <si>
    <t>AKTIVNÍ ZÓNA</t>
  </si>
  <si>
    <t>501</t>
  </si>
  <si>
    <t>OBZ08_25</t>
  </si>
  <si>
    <t>OBRUBNÍK ZÁHONOVÝ</t>
  </si>
  <si>
    <t>63</t>
  </si>
  <si>
    <t>KCE240MMDB</t>
  </si>
  <si>
    <t>KCE 240MM KRYT Z DLAŽBY POVRCH HLADKÝ, BARVA ČERVENÁ/ŽLUTÁ</t>
  </si>
  <si>
    <t>180</t>
  </si>
  <si>
    <t>KCE320MMDB</t>
  </si>
  <si>
    <t>KCE 320MM KRYT Z DLAŽBY POVRCH HLADKÝ, BARVA ČERVENÁ/ŽLUTÁ</t>
  </si>
  <si>
    <t>103</t>
  </si>
  <si>
    <t>V7</t>
  </si>
  <si>
    <t>11</t>
  </si>
  <si>
    <t>V10f</t>
  </si>
  <si>
    <t>ŘEZ</t>
  </si>
  <si>
    <t>ŘEZÁNÍ SPÁRY</t>
  </si>
  <si>
    <t>105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</si>
  <si>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</si>
  <si>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</si>
  <si>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</si>
  <si>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</si>
  <si>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</si>
  <si>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</si>
  <si>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</si>
  <si>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</si>
  <si>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</si>
  <si>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</si>
  <si>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</si>
  <si>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</si>
  <si>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</si>
  <si>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</si>
  <si>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</si>
  <si>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</si>
  <si>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</si>
  <si>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</si>
  <si>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</si>
  <si>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</si>
  <si>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</si>
  <si>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</si>
  <si>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</si>
  <si>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</si>
  <si>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</si>
  <si>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</si>
  <si>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</si>
  <si>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</si>
  <si>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</si>
  <si>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</si>
  <si>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</si>
  <si>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113106123</t>
  </si>
  <si>
    <t>Rozebrání dlažeb ze zámkových dlaždic komunikací pro pěší ručně</t>
  </si>
  <si>
    <t>CS ÚRS 2021 01</t>
  </si>
  <si>
    <t>4</t>
  </si>
  <si>
    <t>1761895226</t>
  </si>
  <si>
    <t>VV</t>
  </si>
  <si>
    <t>113106171</t>
  </si>
  <si>
    <t>Rozebrání dlažeb vozovek ze zámkové dlažby s ložem z kameniva ručně</t>
  </si>
  <si>
    <t>-1818474825</t>
  </si>
  <si>
    <t>113107222</t>
  </si>
  <si>
    <t>Odstranění podkladu z kameniva drceného tl 200 mm strojně pl přes 200 m2</t>
  </si>
  <si>
    <t>-44184758</t>
  </si>
  <si>
    <t>DEM2+DEM3</t>
  </si>
  <si>
    <t>113107223</t>
  </si>
  <si>
    <t>Odstranění podkladu z kameniva drceného tl 300 mm strojně pl přes 200 m2</t>
  </si>
  <si>
    <t>1451541390</t>
  </si>
  <si>
    <t>P</t>
  </si>
  <si>
    <t xml:space="preserve">Poznámka k položce:_x000d_
rozšíření pod obrubou </t>
  </si>
  <si>
    <t>3962*1,05 'Přepočtené koeficientem množství</t>
  </si>
  <si>
    <t>5</t>
  </si>
  <si>
    <t>113107231</t>
  </si>
  <si>
    <t>Odstranění podkladu z betonu prostého tl 150 mm strojně pl přes 200 m2</t>
  </si>
  <si>
    <t>935025664</t>
  </si>
  <si>
    <t>příplatek za betony pod obrubníky</t>
  </si>
  <si>
    <t>OB30_20Ž*0,25</t>
  </si>
  <si>
    <t>113107241</t>
  </si>
  <si>
    <t>Odstranění podkladu živičného tl 50 mm strojně pl přes 200 m2</t>
  </si>
  <si>
    <t>1738134462</t>
  </si>
  <si>
    <t>7</t>
  </si>
  <si>
    <t>113154354</t>
  </si>
  <si>
    <t>Frézování živičného krytu tl 100 mm pruh š 1 m pl do 10000 m2 s překážkami v trase</t>
  </si>
  <si>
    <t>-681630618</t>
  </si>
  <si>
    <t>8</t>
  </si>
  <si>
    <t>113201112</t>
  </si>
  <si>
    <t>Vytrhání obrub silničních ležatých</t>
  </si>
  <si>
    <t>-1224650243</t>
  </si>
  <si>
    <t>540</t>
  </si>
  <si>
    <t>9</t>
  </si>
  <si>
    <t>113202111</t>
  </si>
  <si>
    <t>Vytrhání obrub krajníků obrubníků stojatých</t>
  </si>
  <si>
    <t>-1250316646</t>
  </si>
  <si>
    <t>360</t>
  </si>
  <si>
    <t>113204111</t>
  </si>
  <si>
    <t>Vytrhání obrub záhonových</t>
  </si>
  <si>
    <t>720000060</t>
  </si>
  <si>
    <t>120001101</t>
  </si>
  <si>
    <t>Příplatek za ztížení odkopávky nebo prokopávky v blízkosti inženýrských sítí</t>
  </si>
  <si>
    <t>1416638195</t>
  </si>
  <si>
    <t xml:space="preserve">Poznámka k položce:_x000d_
50%, odhad projektanta </t>
  </si>
  <si>
    <t>125,25*0,5 'Přepočtené koeficientem množství</t>
  </si>
  <si>
    <t>122151103</t>
  </si>
  <si>
    <t>Odkopávky a prokopávky nezapažené v hornině třídy těžitelnosti I, skupiny 1 a 2 objem do 100 m3 strojně</t>
  </si>
  <si>
    <t>-243854289</t>
  </si>
  <si>
    <t>13</t>
  </si>
  <si>
    <t>122351104</t>
  </si>
  <si>
    <t>Odkopávky a prokopávky nezapažené v hornině třídy těžitelnosti II, skupiny 4 objem do 500 m3 strojně</t>
  </si>
  <si>
    <t>-1940640146</t>
  </si>
  <si>
    <t>Poznámka k položce:_x000d_
25% nerovnosti odhad projektanta</t>
  </si>
  <si>
    <t>14</t>
  </si>
  <si>
    <t>130901121</t>
  </si>
  <si>
    <t>Bourání kcí v hloubených vykopávkách ze zdiva z betonu prostého ručně</t>
  </si>
  <si>
    <t>2133568469</t>
  </si>
  <si>
    <t>1,7,8,9,10,11</t>
  </si>
  <si>
    <t>UV*0,5</t>
  </si>
  <si>
    <t>132351101</t>
  </si>
  <si>
    <t xml:space="preserve">Hloubení rýh nezapažených  š do 800 mm v hornině třídy těžitelnosti II, skupiny 4 objem do 20 m3 strojně</t>
  </si>
  <si>
    <t>-609455077</t>
  </si>
  <si>
    <t>16</t>
  </si>
  <si>
    <t>162751117</t>
  </si>
  <si>
    <t>Vodorovné přemístění do 10000 m výkopku/sypaniny z horniny třídy těžitelnosti I, skupiny 1 až 3</t>
  </si>
  <si>
    <t>-2139664303</t>
  </si>
  <si>
    <t>17</t>
  </si>
  <si>
    <t>162751137</t>
  </si>
  <si>
    <t>Vodorovné přemístění do 10000 m výkopku/sypaniny z horniny třídy těžitelnosti II, skupiny 4 a 5</t>
  </si>
  <si>
    <t>-1945198997</t>
  </si>
  <si>
    <t>ODKOP4+RÝHY</t>
  </si>
  <si>
    <t>18</t>
  </si>
  <si>
    <t>171201231</t>
  </si>
  <si>
    <t>Poplatek za uložení zeminy a kamení na recyklační skládce (skládkovné) kód odpadu 17 05 04</t>
  </si>
  <si>
    <t>t</t>
  </si>
  <si>
    <t>938830571</t>
  </si>
  <si>
    <t xml:space="preserve">Poznámka k položce:_x000d_
převod m3/t_x000d_
</t>
  </si>
  <si>
    <t>ODVOZ2+ODVOZ4</t>
  </si>
  <si>
    <t>206,29*1,75 'Přepočtené koeficientem množství</t>
  </si>
  <si>
    <t>19</t>
  </si>
  <si>
    <t>171251201</t>
  </si>
  <si>
    <t>Uložení sypaniny na skládky nebo meziskládky</t>
  </si>
  <si>
    <t>57169404</t>
  </si>
  <si>
    <t>174101101</t>
  </si>
  <si>
    <t>Zásyp jam, šachet rýh nebo kolem objektů sypaninou se zhutněním</t>
  </si>
  <si>
    <t>1518638610</t>
  </si>
  <si>
    <t>Poznámka k položce:_x000d_
80% po odpočtu</t>
  </si>
  <si>
    <t>0,8*RÝHY"ZÁSYPY rýh přípojek</t>
  </si>
  <si>
    <t>1,5*ŠACHTA"ZÁSYPY kolem šachet</t>
  </si>
  <si>
    <t>Součet</t>
  </si>
  <si>
    <t>175111101</t>
  </si>
  <si>
    <t>Obsypání potrubí ručně sypaninou bez prohození, uloženou do 3 m</t>
  </si>
  <si>
    <t>-727747196</t>
  </si>
  <si>
    <t>0,2*0,6*DN150</t>
  </si>
  <si>
    <t>22</t>
  </si>
  <si>
    <t>M</t>
  </si>
  <si>
    <t>58331200</t>
  </si>
  <si>
    <t>štěrkopísek netříděný zásypový</t>
  </si>
  <si>
    <t>-2081198301</t>
  </si>
  <si>
    <t>Poznámka k položce:_x000d_
převod m3/t</t>
  </si>
  <si>
    <t>ZÁSYPY+OBSYP</t>
  </si>
  <si>
    <t>12,852*1,8 'Přepočtené koeficientem množství</t>
  </si>
  <si>
    <t>23</t>
  </si>
  <si>
    <t>180404111</t>
  </si>
  <si>
    <t>Založení hřišťového trávníku výsevem na vrstvě ornice</t>
  </si>
  <si>
    <t>877400264</t>
  </si>
  <si>
    <t>24</t>
  </si>
  <si>
    <t>005724100</t>
  </si>
  <si>
    <t>osivo směs travní parková</t>
  </si>
  <si>
    <t>kg</t>
  </si>
  <si>
    <t>-648610196</t>
  </si>
  <si>
    <t>Poznámka k položce:_x000d_
1kg/50m2</t>
  </si>
  <si>
    <t>362*0,02 'Přepočtené koeficientem množství</t>
  </si>
  <si>
    <t>181351103</t>
  </si>
  <si>
    <t>Rozprostření ornice tl vrstvy do 200 mm pl do 500 m2 v rovině nebo ve svahu do 1:5 strojně</t>
  </si>
  <si>
    <t>-1251285681</t>
  </si>
  <si>
    <t>26</t>
  </si>
  <si>
    <t>10364100</t>
  </si>
  <si>
    <t>zemina pro terénní úpravy - tříděná</t>
  </si>
  <si>
    <t>-1405980067</t>
  </si>
  <si>
    <t>ZELEŇ*0,2</t>
  </si>
  <si>
    <t>72,4*1,75 'Přepočtené koeficientem množství</t>
  </si>
  <si>
    <t>27</t>
  </si>
  <si>
    <t>181951111</t>
  </si>
  <si>
    <t>Úprava pláně v hornině třídy těžitelnosti I, skupiny 1 až 3 bez zhutnění</t>
  </si>
  <si>
    <t>283075401</t>
  </si>
  <si>
    <t>28</t>
  </si>
  <si>
    <t>181951114</t>
  </si>
  <si>
    <t>Úprava pláně v hornině třídy těžitelnosti II, skupiny 4 a 5 se zhutněním</t>
  </si>
  <si>
    <t>-968945604</t>
  </si>
  <si>
    <t>KCE240MMDB+KCE240MMDR</t>
  </si>
  <si>
    <t>KCE320MMDB+KCE320MMDR</t>
  </si>
  <si>
    <t>KCE450MMAB+KCE700MMAB</t>
  </si>
  <si>
    <t>29</t>
  </si>
  <si>
    <t>184813211</t>
  </si>
  <si>
    <t>Ochranné oplocení kořenové zóny stromu v rovině nebo na svahu do 1:5, výšky do 1500 mm</t>
  </si>
  <si>
    <t>-271020904</t>
  </si>
  <si>
    <t>72*3</t>
  </si>
  <si>
    <t>30</t>
  </si>
  <si>
    <t>184818233</t>
  </si>
  <si>
    <t>Ochrana kmene průměru přes 500 do 700 mm bedněním výšky do 2 m</t>
  </si>
  <si>
    <t>1202385562</t>
  </si>
  <si>
    <t>31</t>
  </si>
  <si>
    <t>184818234</t>
  </si>
  <si>
    <t>Ochrana kmene průměru přes 700 do 900 mm bedněním výšky do 2 m</t>
  </si>
  <si>
    <t>1633567143</t>
  </si>
  <si>
    <t>Vodorovné konstrukce</t>
  </si>
  <si>
    <t>32</t>
  </si>
  <si>
    <t>451573111</t>
  </si>
  <si>
    <t>Lože pod potrubí otevřený výkop ze štěrkopísku</t>
  </si>
  <si>
    <t>-929210503</t>
  </si>
  <si>
    <t>0,6*0,3*DN150</t>
  </si>
  <si>
    <t>Komunikace</t>
  </si>
  <si>
    <t>33</t>
  </si>
  <si>
    <t>564851111</t>
  </si>
  <si>
    <t>Podklad ze štěrkodrtě ŠD tl 150 mm</t>
  </si>
  <si>
    <t>-2117617180</t>
  </si>
  <si>
    <t>KCE450MMAB*2</t>
  </si>
  <si>
    <t>8124*1,05 'Přepočtené koeficientem množství</t>
  </si>
  <si>
    <t>34</t>
  </si>
  <si>
    <t>564861111</t>
  </si>
  <si>
    <t>Podklad ze štěrkodrtě ŠD tl 200 mm</t>
  </si>
  <si>
    <t>89738269</t>
  </si>
  <si>
    <t>Poznámka k položce:_x000d_
koef.1,1 odhad projektanta</t>
  </si>
  <si>
    <t>35</t>
  </si>
  <si>
    <t>564871111</t>
  </si>
  <si>
    <t>Podklad ze štěrkodrtě ŠD tl 250 mm</t>
  </si>
  <si>
    <t>-1133983155</t>
  </si>
  <si>
    <t>501*1,1 'Přepočtené koeficientem množství</t>
  </si>
  <si>
    <t>36</t>
  </si>
  <si>
    <t>565135101</t>
  </si>
  <si>
    <t>Asfaltový beton vrstva podkladní ACP 16 (obalované kamenivo OKS) tl 50 mm š do 1,5 m</t>
  </si>
  <si>
    <t>148233495</t>
  </si>
  <si>
    <t>oceň ACp16+</t>
  </si>
  <si>
    <t>37</t>
  </si>
  <si>
    <t>573111112</t>
  </si>
  <si>
    <t>Postřik živičný infiltrační s posypem z asfaltu množství 1 kg/m2</t>
  </si>
  <si>
    <t>228552893</t>
  </si>
  <si>
    <t>Poznámka k položce:_x000d_
10% vyrovnání</t>
  </si>
  <si>
    <t>38</t>
  </si>
  <si>
    <t>573211111</t>
  </si>
  <si>
    <t>Postřik živičný spojovací z asfaltu v množství 0,60 kg/m2</t>
  </si>
  <si>
    <t>-2075398612</t>
  </si>
  <si>
    <t>39</t>
  </si>
  <si>
    <t>577134111</t>
  </si>
  <si>
    <t>Asfaltový beton vrstva obrusná ACO 11 (ABS) tř. I tl 40 mm š do 3 m z nemodifikovaného asfaltu</t>
  </si>
  <si>
    <t>1769110947</t>
  </si>
  <si>
    <t>40</t>
  </si>
  <si>
    <t>577155112</t>
  </si>
  <si>
    <t>Asfaltový beton vrstva ložní ACL 16 (ABH) tl 60 mm š do 3 m z nemodifikovaného asfaltu</t>
  </si>
  <si>
    <t>-1299288509</t>
  </si>
  <si>
    <t>oceň ACl16+</t>
  </si>
  <si>
    <t>41</t>
  </si>
  <si>
    <t>596211112</t>
  </si>
  <si>
    <t>Kladení zámkové dlažby komunikací pro pěší tl 60 mm skupiny A pl do 300 m2</t>
  </si>
  <si>
    <t>-1697025600</t>
  </si>
  <si>
    <t xml:space="preserve">Poznámka k položce:_x000d_
_x000d_
</t>
  </si>
  <si>
    <t>42</t>
  </si>
  <si>
    <t>59245008</t>
  </si>
  <si>
    <t>dlažba tvar obdélník betonová 200x100x60mm barevná</t>
  </si>
  <si>
    <t>297849324</t>
  </si>
  <si>
    <t>43</t>
  </si>
  <si>
    <t>59245006</t>
  </si>
  <si>
    <t>dlažba skladebná betonová základní pro nevidomé 20 x 10 x 6 cm barevná</t>
  </si>
  <si>
    <t>1388468981</t>
  </si>
  <si>
    <t>44</t>
  </si>
  <si>
    <t>596211114</t>
  </si>
  <si>
    <t>Příplatek za kombinaci dvou barev u kladení betonových dlažeb komunikací pro pěší tl 60 mm skupiny A</t>
  </si>
  <si>
    <t>1142080625</t>
  </si>
  <si>
    <t>45</t>
  </si>
  <si>
    <t>596212212</t>
  </si>
  <si>
    <t>Kladení zámkové dlažby pozemních komunikací tl 80 mm skupiny A pl do 300 m2</t>
  </si>
  <si>
    <t>2099390755</t>
  </si>
  <si>
    <t>46</t>
  </si>
  <si>
    <t>59245226</t>
  </si>
  <si>
    <t>dlažba tvar obdélník betonová pro nevidomé 200x100x80mm barevná</t>
  </si>
  <si>
    <t>-1792158375</t>
  </si>
  <si>
    <t>Poznámka k položce:_x000d_
2% ztratné</t>
  </si>
  <si>
    <t>47</t>
  </si>
  <si>
    <t>-383658268</t>
  </si>
  <si>
    <t>48</t>
  </si>
  <si>
    <t>596212214</t>
  </si>
  <si>
    <t>Příplatek za kombinaci dvou barev u betonových dlažeb pozemních komunikací tl 80 mm skupiny A</t>
  </si>
  <si>
    <t>1611653180</t>
  </si>
  <si>
    <t>Trubní vedení</t>
  </si>
  <si>
    <t>49</t>
  </si>
  <si>
    <t>871315211</t>
  </si>
  <si>
    <t>Kanalizační potrubí z tvrdého PVC jednovrstvé tuhost třídy SN4 DN 160</t>
  </si>
  <si>
    <t>-1555785261</t>
  </si>
  <si>
    <t>50</t>
  </si>
  <si>
    <t>894412411</t>
  </si>
  <si>
    <t>Osazení betonových nebo železobetonových dílců pro šachty skruží přechodových</t>
  </si>
  <si>
    <t>-1430050341</t>
  </si>
  <si>
    <t>51</t>
  </si>
  <si>
    <t>59224121</t>
  </si>
  <si>
    <t>skruž betonová přechodová 62,5/100x60x9cm, stupadla poplastovaná kapsová</t>
  </si>
  <si>
    <t>1167069122</t>
  </si>
  <si>
    <t>52</t>
  </si>
  <si>
    <t>59224148</t>
  </si>
  <si>
    <t>prstenec šachtový vyrovnávací betonový rovný 625x100x100mm</t>
  </si>
  <si>
    <t>-1978308743</t>
  </si>
  <si>
    <t>53</t>
  </si>
  <si>
    <t>895941111</t>
  </si>
  <si>
    <t>Zřízení vpusti kanalizační uliční z betonových dílců typ UV-50 normální</t>
  </si>
  <si>
    <t>-663353777</t>
  </si>
  <si>
    <t>UV"nové</t>
  </si>
  <si>
    <t>UV"přemístěné</t>
  </si>
  <si>
    <t>54</t>
  </si>
  <si>
    <t>59223852</t>
  </si>
  <si>
    <t>dno pro uliční vpusť s kalovou prohlubní betonové 450x300x50mm</t>
  </si>
  <si>
    <t>-1147300434</t>
  </si>
  <si>
    <t>55</t>
  </si>
  <si>
    <t>59223854</t>
  </si>
  <si>
    <t>skruž pro uliční vpusť s výtokovým otvorem PVC betonová 450x350x50mm</t>
  </si>
  <si>
    <t>1321084492</t>
  </si>
  <si>
    <t>56</t>
  </si>
  <si>
    <t>59223856</t>
  </si>
  <si>
    <t>skruž pro uliční vpusť horní betonová 450x195x50mm</t>
  </si>
  <si>
    <t>-861518611</t>
  </si>
  <si>
    <t>57</t>
  </si>
  <si>
    <t>59223860</t>
  </si>
  <si>
    <t>skruž pro uliční vpusť středová betonová 450x195x50mm</t>
  </si>
  <si>
    <t>1267727642</t>
  </si>
  <si>
    <t>58</t>
  </si>
  <si>
    <t>59223874</t>
  </si>
  <si>
    <t>koš vysoký pro uliční vpusti žárově Pz plech pro rám 500/300mm</t>
  </si>
  <si>
    <t>-1326225302</t>
  </si>
  <si>
    <t>59</t>
  </si>
  <si>
    <t>55242320</t>
  </si>
  <si>
    <t>mříž vtoková litinová plochá 500x500mm</t>
  </si>
  <si>
    <t>930645064</t>
  </si>
  <si>
    <t>oceň včetně rámu</t>
  </si>
  <si>
    <t>60</t>
  </si>
  <si>
    <t>899104112</t>
  </si>
  <si>
    <t>Osazení poklopů litinových nebo ocelových včetně rámů pro třídu zatížení D400, E600</t>
  </si>
  <si>
    <t>1263934301</t>
  </si>
  <si>
    <t>61</t>
  </si>
  <si>
    <t>55241402</t>
  </si>
  <si>
    <t>poklop šachtový s rámem DN 600 třída D400 bez odvětrání</t>
  </si>
  <si>
    <t>-1817195452</t>
  </si>
  <si>
    <t>62</t>
  </si>
  <si>
    <t>899431111</t>
  </si>
  <si>
    <t>Výšková úprava uličního vstupu nebo vpusti do 200 mm zvýšením krycího hrnce, šoupěte nebo hydrantu</t>
  </si>
  <si>
    <t>284636345</t>
  </si>
  <si>
    <t>Ostatní konstrukce a práce-bourání</t>
  </si>
  <si>
    <t>915211115</t>
  </si>
  <si>
    <t>Vodorovné dopravní značení dělící čáry souvislé š 125 mm žlutý plast</t>
  </si>
  <si>
    <t>-78951569</t>
  </si>
  <si>
    <t>172"V12c</t>
  </si>
  <si>
    <t>64</t>
  </si>
  <si>
    <t>915221111</t>
  </si>
  <si>
    <t>Vodorovné dopravní značení vodící čáry souvislé š 250 mm bílý plast</t>
  </si>
  <si>
    <t>-481984850</t>
  </si>
  <si>
    <t>166"V4</t>
  </si>
  <si>
    <t>65</t>
  </si>
  <si>
    <t>915221121</t>
  </si>
  <si>
    <t>Vodorovné dopravní značení vodící čáry přerušované š 250 mm bílý plast</t>
  </si>
  <si>
    <t>-1730856721</t>
  </si>
  <si>
    <t>402"V10d</t>
  </si>
  <si>
    <t>66</t>
  </si>
  <si>
    <t>915231111</t>
  </si>
  <si>
    <t>Vodorovné dopravní značení přechody pro chodce, šipky, symboly bílý plast</t>
  </si>
  <si>
    <t>-672611855</t>
  </si>
  <si>
    <t>25"V13</t>
  </si>
  <si>
    <t>67</t>
  </si>
  <si>
    <t>1599637815</t>
  </si>
  <si>
    <t>11"V7</t>
  </si>
  <si>
    <t xml:space="preserve">dvousložkové plastické hmoty nanášené za studena </t>
  </si>
  <si>
    <t>dávkování hmoty (g.m-2) 2800/250</t>
  </si>
  <si>
    <t>68</t>
  </si>
  <si>
    <t>915311112</t>
  </si>
  <si>
    <t>Předformátované vodorovné dopravní značení dopravní značky do 2 m2</t>
  </si>
  <si>
    <t>-1177058505</t>
  </si>
  <si>
    <t>1"V10f</t>
  </si>
  <si>
    <t>bílý znak v modrém poli</t>
  </si>
  <si>
    <t>69</t>
  </si>
  <si>
    <t>915611111</t>
  </si>
  <si>
    <t>Předznačení vodorovného liniového značení</t>
  </si>
  <si>
    <t>-454215899</t>
  </si>
  <si>
    <t>V4+V12c+V10d</t>
  </si>
  <si>
    <t>70</t>
  </si>
  <si>
    <t>915621111</t>
  </si>
  <si>
    <t>Předznačení vodorovného plošného značení</t>
  </si>
  <si>
    <t>1193319651</t>
  </si>
  <si>
    <t>V13+V7+V10f</t>
  </si>
  <si>
    <t>71</t>
  </si>
  <si>
    <t>916231213</t>
  </si>
  <si>
    <t>Osazení chodníkového obrubníku betonového stojatého s boční opěrou do lože z betonu prostého</t>
  </si>
  <si>
    <t>-1869611546</t>
  </si>
  <si>
    <t>72</t>
  </si>
  <si>
    <t>59217016</t>
  </si>
  <si>
    <t>obrubník betonový chodníkový 1000x80x250mm</t>
  </si>
  <si>
    <t>-868811648</t>
  </si>
  <si>
    <t>73</t>
  </si>
  <si>
    <t>916241113</t>
  </si>
  <si>
    <t>Osazení obrubníku kamenného ležatého s boční opěrou do lože z betonu prostého</t>
  </si>
  <si>
    <t>-843190271</t>
  </si>
  <si>
    <t>74</t>
  </si>
  <si>
    <t>58380003</t>
  </si>
  <si>
    <t>obrubník kamenný žulový přímý 1000x300x200mm</t>
  </si>
  <si>
    <t>774032818</t>
  </si>
  <si>
    <t>-25</t>
  </si>
  <si>
    <t>-37</t>
  </si>
  <si>
    <t>-46</t>
  </si>
  <si>
    <t>-500</t>
  </si>
  <si>
    <t>292*1,02 'Přepočtené koeficientem množství</t>
  </si>
  <si>
    <t>75</t>
  </si>
  <si>
    <t>58380432</t>
  </si>
  <si>
    <t>obrubník kamenný žulový obloukový R 3-5m 300x200mm</t>
  </si>
  <si>
    <t>1419699398</t>
  </si>
  <si>
    <t>10"R=3</t>
  </si>
  <si>
    <t>15"R=4</t>
  </si>
  <si>
    <t>25*1,02 'Přepočtené koeficientem množství</t>
  </si>
  <si>
    <t>76</t>
  </si>
  <si>
    <t>58380442</t>
  </si>
  <si>
    <t>obrubník kamenný žulový obloukový R 5-10m 300x200mm</t>
  </si>
  <si>
    <t>-1972906210</t>
  </si>
  <si>
    <t>26"R=6m</t>
  </si>
  <si>
    <t>11"R=10m</t>
  </si>
  <si>
    <t>37*1,02 'Přepočtené koeficientem množství</t>
  </si>
  <si>
    <t>77</t>
  </si>
  <si>
    <t>58380452</t>
  </si>
  <si>
    <t>obrubník kamenný žulový obloukový R 10-25m 300x200mm</t>
  </si>
  <si>
    <t>-1524464390</t>
  </si>
  <si>
    <t>26"R=14m</t>
  </si>
  <si>
    <t>20"R=15m</t>
  </si>
  <si>
    <t>46*1,02 'Přepočtené koeficientem množství</t>
  </si>
  <si>
    <t>78</t>
  </si>
  <si>
    <t>916991121</t>
  </si>
  <si>
    <t>Lože pod obrubníky, krajníky nebo obruby z dlažebních kostek z betonu prostého</t>
  </si>
  <si>
    <t>-1744715845</t>
  </si>
  <si>
    <t>Poznámka k položce:_x000d_
zesílení u vjezdů 30%</t>
  </si>
  <si>
    <t>OB30_20Ž*0,3*0,1</t>
  </si>
  <si>
    <t>27*0,3 'Přepočtené koeficientem množství</t>
  </si>
  <si>
    <t>79</t>
  </si>
  <si>
    <t>919112213</t>
  </si>
  <si>
    <t>Řezání spár pro vytvoření komůrky š 10 mm hl 25 mm pro těsnící zálivku v živičném krytu</t>
  </si>
  <si>
    <t>253387302</t>
  </si>
  <si>
    <t>80</t>
  </si>
  <si>
    <t>919122112</t>
  </si>
  <si>
    <t>Těsnění spár zálivkou za tepla pro komůrky š 10 mm hl 25 mm s těsnicím profilem</t>
  </si>
  <si>
    <t>1379780168</t>
  </si>
  <si>
    <t>81</t>
  </si>
  <si>
    <t>919731122</t>
  </si>
  <si>
    <t>Zarovnání styčné plochy podkladu nebo krytu živičného tl do 100 mm</t>
  </si>
  <si>
    <t>-947494265</t>
  </si>
  <si>
    <t>82</t>
  </si>
  <si>
    <t>919735113</t>
  </si>
  <si>
    <t>Řezání stávajícího živičného krytu hl do 150 mm</t>
  </si>
  <si>
    <t>587217242</t>
  </si>
  <si>
    <t>83</t>
  </si>
  <si>
    <t>979024443</t>
  </si>
  <si>
    <t>Očištění vybouraných obrubníků a krajníků silničních</t>
  </si>
  <si>
    <t>1831652333</t>
  </si>
  <si>
    <t>997</t>
  </si>
  <si>
    <t>Přesun sutě</t>
  </si>
  <si>
    <t>84</t>
  </si>
  <si>
    <t>997221551</t>
  </si>
  <si>
    <t>Vodorovná doprava suti ze sypkých materiálů do 1 km</t>
  </si>
  <si>
    <t>-1290324299</t>
  </si>
  <si>
    <t>85</t>
  </si>
  <si>
    <t>997221559</t>
  </si>
  <si>
    <t>Příplatek ZKD 1 km u vodorovné dopravy suti ze sypkých materiálů</t>
  </si>
  <si>
    <t>-1708149612</t>
  </si>
  <si>
    <t>Poznámka k položce:_x000d_
dalších 11km</t>
  </si>
  <si>
    <t>3220,75*11 'Přepočtené koeficientem množství</t>
  </si>
  <si>
    <t>86</t>
  </si>
  <si>
    <t>997221561</t>
  </si>
  <si>
    <t>Vodorovná doprava suti z kusových materiálů do 1 km</t>
  </si>
  <si>
    <t>1685114413</t>
  </si>
  <si>
    <t>87</t>
  </si>
  <si>
    <t>997221569</t>
  </si>
  <si>
    <t>Příplatek ZKD 1 km u vodorovné dopravy suti z kusových materiálů</t>
  </si>
  <si>
    <t>1739715369</t>
  </si>
  <si>
    <t>234,78*11 'Přepočtené koeficientem množství</t>
  </si>
  <si>
    <t>88</t>
  </si>
  <si>
    <t>997221861</t>
  </si>
  <si>
    <t>Poplatek za uložení stavebního odpadu na recyklační skládce (skládkovné) z prostého betonu pod kódem 17 01 01</t>
  </si>
  <si>
    <t>-1853424658</t>
  </si>
  <si>
    <t>Poznámka k položce:_x000d_
20%</t>
  </si>
  <si>
    <t>89</t>
  </si>
  <si>
    <t>997221873</t>
  </si>
  <si>
    <t>Poplatek za uložení stavebního odpadu na recyklační skládce (skládkovné) zeminy a kamení zatříděného do Katalogu odpadů pod kódem 17 05 04</t>
  </si>
  <si>
    <t>1784686399</t>
  </si>
  <si>
    <t>Poznámka k položce:_x000d_
30%</t>
  </si>
  <si>
    <t>90</t>
  </si>
  <si>
    <t>997221875</t>
  </si>
  <si>
    <t>Poplatek za uložení stavebního odpadu na recyklační skládce (skládkovné) asfaltového bez obsahu dehtu zatříděného do Katalogu odpadů pod kódem 17 03 02</t>
  </si>
  <si>
    <t>1101766176</t>
  </si>
  <si>
    <t>Poznámka k položce:_x000d_
50% asfaltobetonová směs zařazena do kvalitativní třídy ZAS-T1</t>
  </si>
  <si>
    <t>998</t>
  </si>
  <si>
    <t>Přesun hmot</t>
  </si>
  <si>
    <t>91</t>
  </si>
  <si>
    <t>998225111</t>
  </si>
  <si>
    <t>Přesun hmot pro pozemní komunikace s krytem z kamene, monolitickým betonovým nebo živičným</t>
  </si>
  <si>
    <t>-1738050224</t>
  </si>
  <si>
    <t>HZS</t>
  </si>
  <si>
    <t>Hodinové zúčtovací sazby</t>
  </si>
  <si>
    <t>92</t>
  </si>
  <si>
    <t>HZS1212</t>
  </si>
  <si>
    <t>Hodinová zúčtovací sazba kopáč</t>
  </si>
  <si>
    <t>hod</t>
  </si>
  <si>
    <t>512</t>
  </si>
  <si>
    <t>-236130511</t>
  </si>
  <si>
    <t>pomocné práce u poklopů šachet, u objektů, sondy</t>
  </si>
  <si>
    <t>100</t>
  </si>
  <si>
    <t>93</t>
  </si>
  <si>
    <t>HZS1291</t>
  </si>
  <si>
    <t>Hodinová zúčtovací sazba pomocný stavební dělník</t>
  </si>
  <si>
    <t>-1718055796</t>
  </si>
  <si>
    <t>pomocné práce u poklopů šachet, u objektů</t>
  </si>
  <si>
    <t>94</t>
  </si>
  <si>
    <t>HZS1292</t>
  </si>
  <si>
    <t>Hodinová zúčtovací sazba stavební dělník</t>
  </si>
  <si>
    <t>1572087853</t>
  </si>
  <si>
    <t>ošetření, přířez kořenů stromů</t>
  </si>
  <si>
    <t>VON - VEDLEJŠÍ A OSTATNÍ NÁKLADY</t>
  </si>
  <si>
    <t>00266621</t>
  </si>
  <si>
    <t>CZ00266621</t>
  </si>
  <si>
    <t>25045393</t>
  </si>
  <si>
    <t>CZ25045393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</si>
  <si>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</si>
  <si>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</si>
  <si>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</si>
  <si>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</si>
  <si>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</si>
  <si>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</si>
  <si>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</si>
  <si>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</si>
  <si>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</si>
  <si>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</si>
  <si>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</si>
  <si>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</si>
  <si>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-1712037555</t>
  </si>
  <si>
    <t xml:space="preserve">50"ruční výkopy sondy pro zjištění sítí  (HZS1212 kopáč)</t>
  </si>
  <si>
    <t>012103000</t>
  </si>
  <si>
    <t>Geodetické práce před výstavbou</t>
  </si>
  <si>
    <t>1728660508</t>
  </si>
  <si>
    <t>20"HZS4221 geodet</t>
  </si>
  <si>
    <t>012203000</t>
  </si>
  <si>
    <t>Geodetické práce při provádění stavby</t>
  </si>
  <si>
    <t>-1187552092</t>
  </si>
  <si>
    <t>012303000</t>
  </si>
  <si>
    <t>Geodetické práce po výstavbě</t>
  </si>
  <si>
    <t>1034992318</t>
  </si>
  <si>
    <t>30"HZS4221 geodet</t>
  </si>
  <si>
    <t>013254000</t>
  </si>
  <si>
    <t>Dokumentace skutečného provedení stavby</t>
  </si>
  <si>
    <t>381911367</t>
  </si>
  <si>
    <t>20"HZS4232 technik odborný</t>
  </si>
  <si>
    <t>VRN3</t>
  </si>
  <si>
    <t>Zařízení staveniště</t>
  </si>
  <si>
    <t>030001000</t>
  </si>
  <si>
    <t>Kpl</t>
  </si>
  <si>
    <t>-1911269630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</si>
  <si>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</si>
  <si>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</si>
  <si>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</si>
  <si>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</si>
  <si>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</si>
  <si>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</si>
  <si>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</si>
  <si>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</si>
  <si>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</si>
  <si>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1397822544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</si>
  <si>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</si>
  <si>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</si>
  <si>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</si>
  <si>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</si>
  <si>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</si>
  <si>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</si>
  <si>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466783440</t>
  </si>
  <si>
    <t>počet zkoušek - 3</t>
  </si>
  <si>
    <t>36"HZS4232 technik odborný</t>
  </si>
  <si>
    <t>SEZNAM FIGUR</t>
  </si>
  <si>
    <t>Výměra</t>
  </si>
  <si>
    <t xml:space="preserve"> ZRN</t>
  </si>
  <si>
    <t>výkres bouracích prací</t>
  </si>
  <si>
    <t>Použití figury:</t>
  </si>
  <si>
    <t>výkres situace</t>
  </si>
  <si>
    <t>UV*2</t>
  </si>
  <si>
    <t>výkres situace D2</t>
  </si>
  <si>
    <t>3461+501</t>
  </si>
  <si>
    <t>KCE700MMAB*0,25</t>
  </si>
  <si>
    <t>0,6*1,2*DN150</t>
  </si>
  <si>
    <t>výkres situace D.2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</si>
</sst>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21-01-29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REKONSTRUKCE VOZOVKY V UL. KARLA ČAPKA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TEPLICE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30. 1. 2021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STATUTÁRNÍ MĚSTO TEPLICE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RAPID MOST SPOL. S R.O.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PLHÁK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'ZRN - KOMUNIKACE'!J30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'ZRN - KOMUNIKACE'!P125</f>
        <v>0</v>
      </c>
      <c r="AV95" s="111">
        <f>'ZRN - KOMUNIKACE'!J33</f>
        <v>0</v>
      </c>
      <c r="AW95" s="111">
        <f>'ZRN - KOMUNIKACE'!J34</f>
        <v>0</v>
      </c>
      <c r="AX95" s="111">
        <f>'ZRN - KOMUNIKACE'!J35</f>
        <v>0</v>
      </c>
      <c r="AY95" s="111">
        <f>'ZRN - KOMUNIKACE'!J36</f>
        <v>0</v>
      </c>
      <c r="AZ95" s="111">
        <f>'ZRN - KOMUNIKACE'!F33</f>
        <v>0</v>
      </c>
      <c r="BA95" s="111">
        <f>'ZRN - KOMUNIKACE'!F34</f>
        <v>0</v>
      </c>
      <c r="BB95" s="111">
        <f>'ZRN - KOMUNIKACE'!F35</f>
        <v>0</v>
      </c>
      <c r="BC95" s="111">
        <f>'ZRN - KOMUNIKACE'!F36</f>
        <v>0</v>
      </c>
      <c r="BD95" s="113">
        <f>'ZRN - KOMUNIKACE'!F37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'VON - VEDLEJŠÍ A OSTATNÍ 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87</v>
      </c>
      <c r="AR96" s="104"/>
      <c r="AS96" s="115">
        <v>0</v>
      </c>
      <c r="AT96" s="116">
        <f>ROUND(SUM(AV96:AW96),2)</f>
        <v>0</v>
      </c>
      <c r="AU96" s="117">
        <f>'VON - VEDLEJŠÍ A OSTATNÍ ...'!P120</f>
        <v>0</v>
      </c>
      <c r="AV96" s="116">
        <f>'VON - VEDLEJŠÍ A OSTATNÍ ...'!J33</f>
        <v>0</v>
      </c>
      <c r="AW96" s="116">
        <f>'VON - VEDLEJŠÍ A OSTATNÍ ...'!J34</f>
        <v>0</v>
      </c>
      <c r="AX96" s="116">
        <f>'VON - VEDLEJŠÍ A OSTATNÍ ...'!J35</f>
        <v>0</v>
      </c>
      <c r="AY96" s="116">
        <f>'VON - VEDLEJŠÍ A OSTATNÍ ...'!J36</f>
        <v>0</v>
      </c>
      <c r="AZ96" s="116">
        <f>'VON - VEDLEJŠÍ A OSTATNÍ ...'!F33</f>
        <v>0</v>
      </c>
      <c r="BA96" s="116">
        <f>'VON - VEDLEJŠÍ A OSTATNÍ ...'!F34</f>
        <v>0</v>
      </c>
      <c r="BB96" s="116">
        <f>'VON - VEDLEJŠÍ A OSTATNÍ ...'!F35</f>
        <v>0</v>
      </c>
      <c r="BC96" s="116">
        <f>'VON - VEDLEJŠÍ A OSTATNÍ ...'!F36</f>
        <v>0</v>
      </c>
      <c r="BD96" s="118">
        <f>'VON - VEDLEJŠÍ A OSTATNÍ ...'!F37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ZRN - KOMUNIKACE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19" t="s">
        <v>90</v>
      </c>
      <c r="BA2" s="119" t="s">
        <v>91</v>
      </c>
      <c r="BB2" s="119" t="s">
        <v>92</v>
      </c>
      <c r="BC2" s="119" t="s">
        <v>93</v>
      </c>
      <c r="BD2" s="119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119" t="s">
        <v>95</v>
      </c>
      <c r="BA3" s="119" t="s">
        <v>96</v>
      </c>
      <c r="BB3" s="119" t="s">
        <v>92</v>
      </c>
      <c r="BC3" s="119" t="s">
        <v>97</v>
      </c>
      <c r="BD3" s="119" t="s">
        <v>94</v>
      </c>
    </row>
    <row r="4" s="1" customFormat="1" ht="24.96" customHeight="1">
      <c r="B4" s="21"/>
      <c r="D4" s="22" t="s">
        <v>98</v>
      </c>
      <c r="L4" s="21"/>
      <c r="M4" s="120" t="s">
        <v>10</v>
      </c>
      <c r="AT4" s="18" t="s">
        <v>3</v>
      </c>
      <c r="AZ4" s="119" t="s">
        <v>99</v>
      </c>
      <c r="BA4" s="119" t="s">
        <v>100</v>
      </c>
      <c r="BB4" s="119" t="s">
        <v>92</v>
      </c>
      <c r="BC4" s="119" t="s">
        <v>101</v>
      </c>
      <c r="BD4" s="119" t="s">
        <v>94</v>
      </c>
    </row>
    <row r="5" s="1" customFormat="1" ht="6.96" customHeight="1">
      <c r="B5" s="21"/>
      <c r="L5" s="21"/>
      <c r="AZ5" s="119" t="s">
        <v>102</v>
      </c>
      <c r="BA5" s="119" t="s">
        <v>103</v>
      </c>
      <c r="BB5" s="119" t="s">
        <v>104</v>
      </c>
      <c r="BC5" s="119" t="s">
        <v>105</v>
      </c>
      <c r="BD5" s="119" t="s">
        <v>94</v>
      </c>
    </row>
    <row r="6" s="1" customFormat="1" ht="12" customHeight="1">
      <c r="B6" s="21"/>
      <c r="D6" s="31" t="s">
        <v>16</v>
      </c>
      <c r="L6" s="21"/>
      <c r="AZ6" s="119" t="s">
        <v>106</v>
      </c>
      <c r="BA6" s="119" t="s">
        <v>107</v>
      </c>
      <c r="BB6" s="119" t="s">
        <v>104</v>
      </c>
      <c r="BC6" s="119" t="s">
        <v>108</v>
      </c>
      <c r="BD6" s="119" t="s">
        <v>94</v>
      </c>
    </row>
    <row r="7" s="1" customFormat="1" ht="16.5" customHeight="1">
      <c r="B7" s="21"/>
      <c r="E7" s="121" t="str">
        <f>'Rekapitulace stavby'!K6</f>
        <v>REKONSTRUKCE VOZOVKY V UL. KARLA ČAPKA</v>
      </c>
      <c r="F7" s="31"/>
      <c r="G7" s="31"/>
      <c r="H7" s="31"/>
      <c r="L7" s="21"/>
      <c r="AZ7" s="119" t="s">
        <v>109</v>
      </c>
      <c r="BA7" s="119" t="s">
        <v>110</v>
      </c>
      <c r="BB7" s="119" t="s">
        <v>111</v>
      </c>
      <c r="BC7" s="119" t="s">
        <v>112</v>
      </c>
      <c r="BD7" s="119" t="s">
        <v>94</v>
      </c>
    </row>
    <row r="8" s="2" customFormat="1" ht="12" customHeight="1">
      <c r="A8" s="37"/>
      <c r="B8" s="38"/>
      <c r="C8" s="37"/>
      <c r="D8" s="31" t="s">
        <v>113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114</v>
      </c>
      <c r="BA8" s="119" t="s">
        <v>115</v>
      </c>
      <c r="BB8" s="119" t="s">
        <v>104</v>
      </c>
      <c r="BC8" s="119" t="s">
        <v>116</v>
      </c>
      <c r="BD8" s="119" t="s">
        <v>94</v>
      </c>
    </row>
    <row r="9" s="2" customFormat="1" ht="16.5" customHeight="1">
      <c r="A9" s="37"/>
      <c r="B9" s="38"/>
      <c r="C9" s="37"/>
      <c r="D9" s="37"/>
      <c r="E9" s="66" t="s">
        <v>117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9" t="s">
        <v>118</v>
      </c>
      <c r="BA9" s="119" t="s">
        <v>119</v>
      </c>
      <c r="BB9" s="119" t="s">
        <v>104</v>
      </c>
      <c r="BC9" s="119" t="s">
        <v>108</v>
      </c>
      <c r="BD9" s="119" t="s">
        <v>86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9" t="s">
        <v>120</v>
      </c>
      <c r="BA10" s="119" t="s">
        <v>119</v>
      </c>
      <c r="BB10" s="119" t="s">
        <v>104</v>
      </c>
      <c r="BC10" s="119" t="s">
        <v>121</v>
      </c>
      <c r="BD10" s="119" t="s">
        <v>86</v>
      </c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9" t="s">
        <v>122</v>
      </c>
      <c r="BA11" s="119" t="s">
        <v>123</v>
      </c>
      <c r="BB11" s="119" t="s">
        <v>111</v>
      </c>
      <c r="BC11" s="119" t="s">
        <v>94</v>
      </c>
      <c r="BD11" s="119" t="s">
        <v>94</v>
      </c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30. 1. 2021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9" t="s">
        <v>124</v>
      </c>
      <c r="BA12" s="119" t="s">
        <v>125</v>
      </c>
      <c r="BB12" s="119" t="s">
        <v>104</v>
      </c>
      <c r="BC12" s="119" t="s">
        <v>126</v>
      </c>
      <c r="BD12" s="119" t="s">
        <v>86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9" t="s">
        <v>127</v>
      </c>
      <c r="BA13" s="119" t="s">
        <v>128</v>
      </c>
      <c r="BB13" s="119" t="s">
        <v>129</v>
      </c>
      <c r="BC13" s="119" t="s">
        <v>130</v>
      </c>
      <c r="BD13" s="119" t="s">
        <v>94</v>
      </c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9" t="s">
        <v>131</v>
      </c>
      <c r="BA14" s="119" t="s">
        <v>125</v>
      </c>
      <c r="BB14" s="119" t="s">
        <v>104</v>
      </c>
      <c r="BC14" s="119" t="s">
        <v>132</v>
      </c>
      <c r="BD14" s="119" t="s">
        <v>86</v>
      </c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9" t="s">
        <v>133</v>
      </c>
      <c r="BA15" s="119" t="s">
        <v>134</v>
      </c>
      <c r="BB15" s="119" t="s">
        <v>92</v>
      </c>
      <c r="BC15" s="119" t="s">
        <v>135</v>
      </c>
      <c r="BD15" s="119" t="s">
        <v>94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9" t="s">
        <v>136</v>
      </c>
      <c r="BA16" s="119" t="s">
        <v>137</v>
      </c>
      <c r="BB16" s="119" t="s">
        <v>92</v>
      </c>
      <c r="BC16" s="119" t="s">
        <v>101</v>
      </c>
      <c r="BD16" s="119" t="s">
        <v>94</v>
      </c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9" t="s">
        <v>138</v>
      </c>
      <c r="BA17" s="119" t="s">
        <v>139</v>
      </c>
      <c r="BB17" s="119" t="s">
        <v>129</v>
      </c>
      <c r="BC17" s="119" t="s">
        <v>140</v>
      </c>
      <c r="BD17" s="119" t="s">
        <v>86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9" t="s">
        <v>141</v>
      </c>
      <c r="BA18" s="119" t="s">
        <v>139</v>
      </c>
      <c r="BB18" s="119" t="s">
        <v>129</v>
      </c>
      <c r="BC18" s="119" t="s">
        <v>142</v>
      </c>
      <c r="BD18" s="119" t="s">
        <v>86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19" t="s">
        <v>143</v>
      </c>
      <c r="BA19" s="119" t="s">
        <v>139</v>
      </c>
      <c r="BB19" s="119" t="s">
        <v>129</v>
      </c>
      <c r="BC19" s="119" t="s">
        <v>144</v>
      </c>
      <c r="BD19" s="119" t="s">
        <v>86</v>
      </c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19" t="s">
        <v>145</v>
      </c>
      <c r="BA20" s="119" t="s">
        <v>139</v>
      </c>
      <c r="BB20" s="119" t="s">
        <v>92</v>
      </c>
      <c r="BC20" s="119" t="s">
        <v>146</v>
      </c>
      <c r="BD20" s="119" t="s">
        <v>86</v>
      </c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19" t="s">
        <v>147</v>
      </c>
      <c r="BA21" s="119" t="s">
        <v>148</v>
      </c>
      <c r="BB21" s="119" t="s">
        <v>92</v>
      </c>
      <c r="BC21" s="119" t="s">
        <v>149</v>
      </c>
      <c r="BD21" s="119" t="s">
        <v>94</v>
      </c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19" t="s">
        <v>150</v>
      </c>
      <c r="BA22" s="119" t="s">
        <v>151</v>
      </c>
      <c r="BB22" s="119" t="s">
        <v>92</v>
      </c>
      <c r="BC22" s="119" t="s">
        <v>152</v>
      </c>
      <c r="BD22" s="119" t="s">
        <v>94</v>
      </c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19" t="s">
        <v>153</v>
      </c>
      <c r="BA23" s="119" t="s">
        <v>154</v>
      </c>
      <c r="BB23" s="119" t="s">
        <v>129</v>
      </c>
      <c r="BC23" s="119" t="s">
        <v>155</v>
      </c>
      <c r="BD23" s="119" t="s">
        <v>94</v>
      </c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19" t="s">
        <v>156</v>
      </c>
      <c r="BA24" s="119" t="s">
        <v>157</v>
      </c>
      <c r="BB24" s="119" t="s">
        <v>92</v>
      </c>
      <c r="BC24" s="119" t="s">
        <v>158</v>
      </c>
      <c r="BD24" s="119" t="s">
        <v>94</v>
      </c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19" t="s">
        <v>159</v>
      </c>
      <c r="BA25" s="119" t="s">
        <v>160</v>
      </c>
      <c r="BB25" s="119" t="s">
        <v>129</v>
      </c>
      <c r="BC25" s="119" t="s">
        <v>161</v>
      </c>
      <c r="BD25" s="119" t="s">
        <v>86</v>
      </c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19" t="s">
        <v>162</v>
      </c>
      <c r="BA26" s="119" t="s">
        <v>163</v>
      </c>
      <c r="BB26" s="119" t="s">
        <v>92</v>
      </c>
      <c r="BC26" s="119" t="s">
        <v>164</v>
      </c>
      <c r="BD26" s="119" t="s">
        <v>94</v>
      </c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Z27" s="125" t="s">
        <v>165</v>
      </c>
      <c r="BA27" s="125" t="s">
        <v>166</v>
      </c>
      <c r="BB27" s="125" t="s">
        <v>92</v>
      </c>
      <c r="BC27" s="125" t="s">
        <v>167</v>
      </c>
      <c r="BD27" s="125" t="s">
        <v>94</v>
      </c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19" t="s">
        <v>168</v>
      </c>
      <c r="BA28" s="119" t="s">
        <v>139</v>
      </c>
      <c r="BB28" s="119" t="s">
        <v>92</v>
      </c>
      <c r="BC28" s="119" t="s">
        <v>169</v>
      </c>
      <c r="BD28" s="119" t="s">
        <v>86</v>
      </c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19" t="s">
        <v>170</v>
      </c>
      <c r="BA29" s="119" t="s">
        <v>139</v>
      </c>
      <c r="BB29" s="119" t="s">
        <v>92</v>
      </c>
      <c r="BC29" s="119" t="s">
        <v>84</v>
      </c>
      <c r="BD29" s="119" t="s">
        <v>86</v>
      </c>
    </row>
    <row r="30" s="2" customFormat="1" ht="25.44" customHeight="1">
      <c r="A30" s="37"/>
      <c r="B30" s="38"/>
      <c r="C30" s="37"/>
      <c r="D30" s="126" t="s">
        <v>36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19" t="s">
        <v>171</v>
      </c>
      <c r="BA30" s="119" t="s">
        <v>172</v>
      </c>
      <c r="BB30" s="119" t="s">
        <v>129</v>
      </c>
      <c r="BC30" s="119" t="s">
        <v>173</v>
      </c>
      <c r="BD30" s="119" t="s">
        <v>94</v>
      </c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40</v>
      </c>
      <c r="E33" s="31" t="s">
        <v>41</v>
      </c>
      <c r="F33" s="128">
        <f>ROUND((SUM(BE125:BE377)),  2)</f>
        <v>0</v>
      </c>
      <c r="G33" s="37"/>
      <c r="H33" s="37"/>
      <c r="I33" s="129">
        <v>0.20999999999999999</v>
      </c>
      <c r="J33" s="128">
        <f>ROUND(((SUM(BE125:BE377))*I33),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8">
        <f>ROUND((SUM(BF125:BF377)),  2)</f>
        <v>0</v>
      </c>
      <c r="G34" s="37"/>
      <c r="H34" s="37"/>
      <c r="I34" s="129">
        <v>0.14999999999999999</v>
      </c>
      <c r="J34" s="128">
        <f>ROUND(((SUM(BF125:BF377))*I34),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8">
        <f>ROUND((SUM(BG125:BG377)),  2)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8">
        <f>ROUND((SUM(BH125:BH377)),  2)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8">
        <f>ROUND((SUM(BI125:BI377)),  2)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46</v>
      </c>
      <c r="E39" s="80"/>
      <c r="F39" s="80"/>
      <c r="G39" s="132" t="s">
        <v>47</v>
      </c>
      <c r="H39" s="133" t="s">
        <v>48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6" t="s">
        <v>52</v>
      </c>
      <c r="G61" s="57" t="s">
        <v>51</v>
      </c>
      <c r="H61" s="40"/>
      <c r="I61" s="40"/>
      <c r="J61" s="137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6" t="s">
        <v>52</v>
      </c>
      <c r="G76" s="57" t="s">
        <v>51</v>
      </c>
      <c r="H76" s="40"/>
      <c r="I76" s="40"/>
      <c r="J76" s="137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174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REKONSTRUKCE VOZOVKY V UL. KARLA ČAPKA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ZRN - KOMUNIKACE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TEPLICE</v>
      </c>
      <c r="G89" s="37"/>
      <c r="H89" s="37"/>
      <c r="I89" s="31" t="s">
        <v>22</v>
      </c>
      <c r="J89" s="68" t="str">
        <f>IF(J12="","",J12)</f>
        <v>30. 1. 2021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STATUTÁRNÍ MĚSTO TEPLICE</v>
      </c>
      <c r="G91" s="37"/>
      <c r="H91" s="37"/>
      <c r="I91" s="31" t="s">
        <v>30</v>
      </c>
      <c r="J91" s="35" t="str">
        <f>E21</f>
        <v>RAPID MOST SPOL. S 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PLHÁK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175</v>
      </c>
      <c r="D94" s="130"/>
      <c r="E94" s="130"/>
      <c r="F94" s="130"/>
      <c r="G94" s="130"/>
      <c r="H94" s="130"/>
      <c r="I94" s="130"/>
      <c r="J94" s="139" t="s">
        <v>176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177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178</v>
      </c>
    </row>
    <row r="97" s="9" customFormat="1" ht="24.96" customHeight="1">
      <c r="A97" s="9"/>
      <c r="B97" s="141"/>
      <c r="C97" s="9"/>
      <c r="D97" s="142" t="s">
        <v>179</v>
      </c>
      <c r="E97" s="143"/>
      <c r="F97" s="143"/>
      <c r="G97" s="143"/>
      <c r="H97" s="143"/>
      <c r="I97" s="143"/>
      <c r="J97" s="144">
        <f>J126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180</v>
      </c>
      <c r="E98" s="147"/>
      <c r="F98" s="147"/>
      <c r="G98" s="147"/>
      <c r="H98" s="147"/>
      <c r="I98" s="147"/>
      <c r="J98" s="148">
        <f>J127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181</v>
      </c>
      <c r="E99" s="147"/>
      <c r="F99" s="147"/>
      <c r="G99" s="147"/>
      <c r="H99" s="147"/>
      <c r="I99" s="147"/>
      <c r="J99" s="148">
        <f>J209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182</v>
      </c>
      <c r="E100" s="147"/>
      <c r="F100" s="147"/>
      <c r="G100" s="147"/>
      <c r="H100" s="147"/>
      <c r="I100" s="147"/>
      <c r="J100" s="148">
        <f>J212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183</v>
      </c>
      <c r="E101" s="147"/>
      <c r="F101" s="147"/>
      <c r="G101" s="147"/>
      <c r="H101" s="147"/>
      <c r="I101" s="147"/>
      <c r="J101" s="148">
        <f>J257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184</v>
      </c>
      <c r="E102" s="147"/>
      <c r="F102" s="147"/>
      <c r="G102" s="147"/>
      <c r="H102" s="147"/>
      <c r="I102" s="147"/>
      <c r="J102" s="148">
        <f>J288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185</v>
      </c>
      <c r="E103" s="147"/>
      <c r="F103" s="147"/>
      <c r="G103" s="147"/>
      <c r="H103" s="147"/>
      <c r="I103" s="147"/>
      <c r="J103" s="148">
        <f>J351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186</v>
      </c>
      <c r="E104" s="147"/>
      <c r="F104" s="147"/>
      <c r="G104" s="147"/>
      <c r="H104" s="147"/>
      <c r="I104" s="147"/>
      <c r="J104" s="148">
        <f>J366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1"/>
      <c r="C105" s="9"/>
      <c r="D105" s="142" t="s">
        <v>187</v>
      </c>
      <c r="E105" s="143"/>
      <c r="F105" s="143"/>
      <c r="G105" s="143"/>
      <c r="H105" s="143"/>
      <c r="I105" s="143"/>
      <c r="J105" s="144">
        <f>J368</f>
        <v>0</v>
      </c>
      <c r="K105" s="9"/>
      <c r="L105" s="14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188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1" t="str">
        <f>E7</f>
        <v>REKONSTRUKCE VOZOVKY V UL. KARLA ČAPKA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113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ZRN - KOMUNIKACE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>TEPLICE</v>
      </c>
      <c r="G119" s="37"/>
      <c r="H119" s="37"/>
      <c r="I119" s="31" t="s">
        <v>22</v>
      </c>
      <c r="J119" s="68" t="str">
        <f>IF(J12="","",J12)</f>
        <v>30. 1. 2021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E15</f>
        <v>STATUTÁRNÍ MĚSTO TEPLICE</v>
      </c>
      <c r="G121" s="37"/>
      <c r="H121" s="37"/>
      <c r="I121" s="31" t="s">
        <v>30</v>
      </c>
      <c r="J121" s="35" t="str">
        <f>E21</f>
        <v>RAPID MOST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33</v>
      </c>
      <c r="J122" s="35" t="str">
        <f>E24</f>
        <v>PLHÁK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9"/>
      <c r="B124" s="150"/>
      <c r="C124" s="151" t="s">
        <v>189</v>
      </c>
      <c r="D124" s="152" t="s">
        <v>61</v>
      </c>
      <c r="E124" s="152" t="s">
        <v>57</v>
      </c>
      <c r="F124" s="152" t="s">
        <v>58</v>
      </c>
      <c r="G124" s="152" t="s">
        <v>190</v>
      </c>
      <c r="H124" s="152" t="s">
        <v>191</v>
      </c>
      <c r="I124" s="152" t="s">
        <v>192</v>
      </c>
      <c r="J124" s="152" t="s">
        <v>176</v>
      </c>
      <c r="K124" s="153" t="s">
        <v>193</v>
      </c>
      <c r="L124" s="154"/>
      <c r="M124" s="85" t="s">
        <v>1</v>
      </c>
      <c r="N124" s="86" t="s">
        <v>40</v>
      </c>
      <c r="O124" s="86" t="s">
        <v>194</v>
      </c>
      <c r="P124" s="86" t="s">
        <v>195</v>
      </c>
      <c r="Q124" s="86" t="s">
        <v>196</v>
      </c>
      <c r="R124" s="86" t="s">
        <v>197</v>
      </c>
      <c r="S124" s="86" t="s">
        <v>198</v>
      </c>
      <c r="T124" s="87" t="s">
        <v>199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7"/>
      <c r="B125" s="38"/>
      <c r="C125" s="92" t="s">
        <v>200</v>
      </c>
      <c r="D125" s="37"/>
      <c r="E125" s="37"/>
      <c r="F125" s="37"/>
      <c r="G125" s="37"/>
      <c r="H125" s="37"/>
      <c r="I125" s="37"/>
      <c r="J125" s="155">
        <f>BK125</f>
        <v>0</v>
      </c>
      <c r="K125" s="37"/>
      <c r="L125" s="38"/>
      <c r="M125" s="88"/>
      <c r="N125" s="72"/>
      <c r="O125" s="89"/>
      <c r="P125" s="156">
        <f>P126+P368</f>
        <v>0</v>
      </c>
      <c r="Q125" s="89"/>
      <c r="R125" s="156">
        <f>R126+R368</f>
        <v>487.47735399999999</v>
      </c>
      <c r="S125" s="89"/>
      <c r="T125" s="157">
        <f>T126+T368</f>
        <v>3612.1300000000001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75</v>
      </c>
      <c r="AU125" s="18" t="s">
        <v>178</v>
      </c>
      <c r="BK125" s="158">
        <f>BK126+BK368</f>
        <v>0</v>
      </c>
    </row>
    <row r="126" s="12" customFormat="1" ht="25.92" customHeight="1">
      <c r="A126" s="12"/>
      <c r="B126" s="159"/>
      <c r="C126" s="12"/>
      <c r="D126" s="160" t="s">
        <v>75</v>
      </c>
      <c r="E126" s="161" t="s">
        <v>201</v>
      </c>
      <c r="F126" s="161" t="s">
        <v>201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P127+P209+P212+P257+P288+P351+P366</f>
        <v>0</v>
      </c>
      <c r="Q126" s="165"/>
      <c r="R126" s="166">
        <f>R127+R209+R212+R257+R288+R351+R366</f>
        <v>487.47735399999999</v>
      </c>
      <c r="S126" s="165"/>
      <c r="T126" s="167">
        <f>T127+T209+T212+T257+T288+T351+T366</f>
        <v>3612.1300000000001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84</v>
      </c>
      <c r="AT126" s="168" t="s">
        <v>75</v>
      </c>
      <c r="AU126" s="168" t="s">
        <v>76</v>
      </c>
      <c r="AY126" s="160" t="s">
        <v>202</v>
      </c>
      <c r="BK126" s="169">
        <f>BK127+BK209+BK212+BK257+BK288+BK351+BK366</f>
        <v>0</v>
      </c>
    </row>
    <row r="127" s="12" customFormat="1" ht="22.8" customHeight="1">
      <c r="A127" s="12"/>
      <c r="B127" s="159"/>
      <c r="C127" s="12"/>
      <c r="D127" s="160" t="s">
        <v>75</v>
      </c>
      <c r="E127" s="170" t="s">
        <v>84</v>
      </c>
      <c r="F127" s="170" t="s">
        <v>203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SUM(P128:P208)</f>
        <v>0</v>
      </c>
      <c r="Q127" s="165"/>
      <c r="R127" s="166">
        <f>SUM(R128:R208)</f>
        <v>155.2062</v>
      </c>
      <c r="S127" s="165"/>
      <c r="T127" s="167">
        <f>SUM(T128:T208)</f>
        <v>3612.1300000000001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84</v>
      </c>
      <c r="AT127" s="168" t="s">
        <v>75</v>
      </c>
      <c r="AU127" s="168" t="s">
        <v>84</v>
      </c>
      <c r="AY127" s="160" t="s">
        <v>202</v>
      </c>
      <c r="BK127" s="169">
        <f>SUM(BK128:BK208)</f>
        <v>0</v>
      </c>
    </row>
    <row r="128" s="2" customFormat="1">
      <c r="A128" s="37"/>
      <c r="B128" s="172"/>
      <c r="C128" s="173" t="s">
        <v>84</v>
      </c>
      <c r="D128" s="173" t="s">
        <v>204</v>
      </c>
      <c r="E128" s="174" t="s">
        <v>205</v>
      </c>
      <c r="F128" s="175" t="s">
        <v>206</v>
      </c>
      <c r="G128" s="176" t="s">
        <v>92</v>
      </c>
      <c r="H128" s="177">
        <v>200</v>
      </c>
      <c r="I128" s="178"/>
      <c r="J128" s="179">
        <f>ROUND(I128*H128,2)</f>
        <v>0</v>
      </c>
      <c r="K128" s="175" t="s">
        <v>207</v>
      </c>
      <c r="L128" s="38"/>
      <c r="M128" s="180" t="s">
        <v>1</v>
      </c>
      <c r="N128" s="181" t="s">
        <v>41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0.26000000000000001</v>
      </c>
      <c r="T128" s="183">
        <f>S128*H128</f>
        <v>52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208</v>
      </c>
      <c r="AT128" s="184" t="s">
        <v>204</v>
      </c>
      <c r="AU128" s="184" t="s">
        <v>86</v>
      </c>
      <c r="AY128" s="18" t="s">
        <v>202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84</v>
      </c>
      <c r="BK128" s="185">
        <f>ROUND(I128*H128,2)</f>
        <v>0</v>
      </c>
      <c r="BL128" s="18" t="s">
        <v>208</v>
      </c>
      <c r="BM128" s="184" t="s">
        <v>209</v>
      </c>
    </row>
    <row r="129" s="13" customFormat="1">
      <c r="A129" s="13"/>
      <c r="B129" s="186"/>
      <c r="C129" s="13"/>
      <c r="D129" s="187" t="s">
        <v>210</v>
      </c>
      <c r="E129" s="188" t="s">
        <v>1</v>
      </c>
      <c r="F129" s="189" t="s">
        <v>95</v>
      </c>
      <c r="G129" s="13"/>
      <c r="H129" s="190">
        <v>200</v>
      </c>
      <c r="I129" s="191"/>
      <c r="J129" s="13"/>
      <c r="K129" s="13"/>
      <c r="L129" s="186"/>
      <c r="M129" s="192"/>
      <c r="N129" s="193"/>
      <c r="O129" s="193"/>
      <c r="P129" s="193"/>
      <c r="Q129" s="193"/>
      <c r="R129" s="193"/>
      <c r="S129" s="193"/>
      <c r="T129" s="19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210</v>
      </c>
      <c r="AU129" s="188" t="s">
        <v>86</v>
      </c>
      <c r="AV129" s="13" t="s">
        <v>86</v>
      </c>
      <c r="AW129" s="13" t="s">
        <v>32</v>
      </c>
      <c r="AX129" s="13" t="s">
        <v>84</v>
      </c>
      <c r="AY129" s="188" t="s">
        <v>202</v>
      </c>
    </row>
    <row r="130" s="2" customFormat="1">
      <c r="A130" s="37"/>
      <c r="B130" s="172"/>
      <c r="C130" s="173" t="s">
        <v>86</v>
      </c>
      <c r="D130" s="173" t="s">
        <v>204</v>
      </c>
      <c r="E130" s="174" t="s">
        <v>211</v>
      </c>
      <c r="F130" s="175" t="s">
        <v>212</v>
      </c>
      <c r="G130" s="176" t="s">
        <v>92</v>
      </c>
      <c r="H130" s="177">
        <v>113</v>
      </c>
      <c r="I130" s="178"/>
      <c r="J130" s="179">
        <f>ROUND(I130*H130,2)</f>
        <v>0</v>
      </c>
      <c r="K130" s="175" t="s">
        <v>207</v>
      </c>
      <c r="L130" s="38"/>
      <c r="M130" s="180" t="s">
        <v>1</v>
      </c>
      <c r="N130" s="181" t="s">
        <v>41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0.29499999999999998</v>
      </c>
      <c r="T130" s="183">
        <f>S130*H130</f>
        <v>33.335000000000001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208</v>
      </c>
      <c r="AT130" s="184" t="s">
        <v>204</v>
      </c>
      <c r="AU130" s="184" t="s">
        <v>86</v>
      </c>
      <c r="AY130" s="18" t="s">
        <v>202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84</v>
      </c>
      <c r="BK130" s="185">
        <f>ROUND(I130*H130,2)</f>
        <v>0</v>
      </c>
      <c r="BL130" s="18" t="s">
        <v>208</v>
      </c>
      <c r="BM130" s="184" t="s">
        <v>213</v>
      </c>
    </row>
    <row r="131" s="13" customFormat="1">
      <c r="A131" s="13"/>
      <c r="B131" s="186"/>
      <c r="C131" s="13"/>
      <c r="D131" s="187" t="s">
        <v>210</v>
      </c>
      <c r="E131" s="188" t="s">
        <v>1</v>
      </c>
      <c r="F131" s="189" t="s">
        <v>90</v>
      </c>
      <c r="G131" s="13"/>
      <c r="H131" s="190">
        <v>113</v>
      </c>
      <c r="I131" s="191"/>
      <c r="J131" s="13"/>
      <c r="K131" s="13"/>
      <c r="L131" s="186"/>
      <c r="M131" s="192"/>
      <c r="N131" s="193"/>
      <c r="O131" s="193"/>
      <c r="P131" s="193"/>
      <c r="Q131" s="193"/>
      <c r="R131" s="193"/>
      <c r="S131" s="193"/>
      <c r="T131" s="19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8" t="s">
        <v>210</v>
      </c>
      <c r="AU131" s="188" t="s">
        <v>86</v>
      </c>
      <c r="AV131" s="13" t="s">
        <v>86</v>
      </c>
      <c r="AW131" s="13" t="s">
        <v>32</v>
      </c>
      <c r="AX131" s="13" t="s">
        <v>84</v>
      </c>
      <c r="AY131" s="188" t="s">
        <v>202</v>
      </c>
    </row>
    <row r="132" s="2" customFormat="1">
      <c r="A132" s="37"/>
      <c r="B132" s="172"/>
      <c r="C132" s="173" t="s">
        <v>94</v>
      </c>
      <c r="D132" s="173" t="s">
        <v>204</v>
      </c>
      <c r="E132" s="174" t="s">
        <v>214</v>
      </c>
      <c r="F132" s="175" t="s">
        <v>215</v>
      </c>
      <c r="G132" s="176" t="s">
        <v>92</v>
      </c>
      <c r="H132" s="177">
        <v>313</v>
      </c>
      <c r="I132" s="178"/>
      <c r="J132" s="179">
        <f>ROUND(I132*H132,2)</f>
        <v>0</v>
      </c>
      <c r="K132" s="175" t="s">
        <v>207</v>
      </c>
      <c r="L132" s="38"/>
      <c r="M132" s="180" t="s">
        <v>1</v>
      </c>
      <c r="N132" s="181" t="s">
        <v>41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0.28999999999999998</v>
      </c>
      <c r="T132" s="183">
        <f>S132*H132</f>
        <v>90.769999999999996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208</v>
      </c>
      <c r="AT132" s="184" t="s">
        <v>204</v>
      </c>
      <c r="AU132" s="184" t="s">
        <v>86</v>
      </c>
      <c r="AY132" s="18" t="s">
        <v>202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84</v>
      </c>
      <c r="BK132" s="185">
        <f>ROUND(I132*H132,2)</f>
        <v>0</v>
      </c>
      <c r="BL132" s="18" t="s">
        <v>208</v>
      </c>
      <c r="BM132" s="184" t="s">
        <v>216</v>
      </c>
    </row>
    <row r="133" s="13" customFormat="1">
      <c r="A133" s="13"/>
      <c r="B133" s="186"/>
      <c r="C133" s="13"/>
      <c r="D133" s="187" t="s">
        <v>210</v>
      </c>
      <c r="E133" s="188" t="s">
        <v>1</v>
      </c>
      <c r="F133" s="189" t="s">
        <v>217</v>
      </c>
      <c r="G133" s="13"/>
      <c r="H133" s="190">
        <v>313</v>
      </c>
      <c r="I133" s="191"/>
      <c r="J133" s="13"/>
      <c r="K133" s="13"/>
      <c r="L133" s="186"/>
      <c r="M133" s="192"/>
      <c r="N133" s="193"/>
      <c r="O133" s="193"/>
      <c r="P133" s="193"/>
      <c r="Q133" s="193"/>
      <c r="R133" s="193"/>
      <c r="S133" s="193"/>
      <c r="T133" s="19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210</v>
      </c>
      <c r="AU133" s="188" t="s">
        <v>86</v>
      </c>
      <c r="AV133" s="13" t="s">
        <v>86</v>
      </c>
      <c r="AW133" s="13" t="s">
        <v>32</v>
      </c>
      <c r="AX133" s="13" t="s">
        <v>84</v>
      </c>
      <c r="AY133" s="188" t="s">
        <v>202</v>
      </c>
    </row>
    <row r="134" s="2" customFormat="1">
      <c r="A134" s="37"/>
      <c r="B134" s="172"/>
      <c r="C134" s="173" t="s">
        <v>208</v>
      </c>
      <c r="D134" s="173" t="s">
        <v>204</v>
      </c>
      <c r="E134" s="174" t="s">
        <v>218</v>
      </c>
      <c r="F134" s="175" t="s">
        <v>219</v>
      </c>
      <c r="G134" s="176" t="s">
        <v>92</v>
      </c>
      <c r="H134" s="177">
        <v>4160.1000000000004</v>
      </c>
      <c r="I134" s="178"/>
      <c r="J134" s="179">
        <f>ROUND(I134*H134,2)</f>
        <v>0</v>
      </c>
      <c r="K134" s="175" t="s">
        <v>207</v>
      </c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0.44</v>
      </c>
      <c r="T134" s="183">
        <f>S134*H134</f>
        <v>1830.4440000000002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208</v>
      </c>
      <c r="AT134" s="184" t="s">
        <v>204</v>
      </c>
      <c r="AU134" s="184" t="s">
        <v>86</v>
      </c>
      <c r="AY134" s="18" t="s">
        <v>202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208</v>
      </c>
      <c r="BM134" s="184" t="s">
        <v>220</v>
      </c>
    </row>
    <row r="135" s="2" customFormat="1">
      <c r="A135" s="37"/>
      <c r="B135" s="38"/>
      <c r="C135" s="37"/>
      <c r="D135" s="187" t="s">
        <v>221</v>
      </c>
      <c r="E135" s="37"/>
      <c r="F135" s="195" t="s">
        <v>222</v>
      </c>
      <c r="G135" s="37"/>
      <c r="H135" s="37"/>
      <c r="I135" s="196"/>
      <c r="J135" s="37"/>
      <c r="K135" s="37"/>
      <c r="L135" s="38"/>
      <c r="M135" s="197"/>
      <c r="N135" s="19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221</v>
      </c>
      <c r="AU135" s="18" t="s">
        <v>86</v>
      </c>
    </row>
    <row r="136" s="13" customFormat="1">
      <c r="A136" s="13"/>
      <c r="B136" s="186"/>
      <c r="C136" s="13"/>
      <c r="D136" s="187" t="s">
        <v>210</v>
      </c>
      <c r="E136" s="188" t="s">
        <v>1</v>
      </c>
      <c r="F136" s="189" t="s">
        <v>99</v>
      </c>
      <c r="G136" s="13"/>
      <c r="H136" s="190">
        <v>3962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210</v>
      </c>
      <c r="AU136" s="188" t="s">
        <v>86</v>
      </c>
      <c r="AV136" s="13" t="s">
        <v>86</v>
      </c>
      <c r="AW136" s="13" t="s">
        <v>32</v>
      </c>
      <c r="AX136" s="13" t="s">
        <v>84</v>
      </c>
      <c r="AY136" s="188" t="s">
        <v>202</v>
      </c>
    </row>
    <row r="137" s="13" customFormat="1">
      <c r="A137" s="13"/>
      <c r="B137" s="186"/>
      <c r="C137" s="13"/>
      <c r="D137" s="187" t="s">
        <v>210</v>
      </c>
      <c r="E137" s="13"/>
      <c r="F137" s="189" t="s">
        <v>223</v>
      </c>
      <c r="G137" s="13"/>
      <c r="H137" s="190">
        <v>4160.1000000000004</v>
      </c>
      <c r="I137" s="191"/>
      <c r="J137" s="13"/>
      <c r="K137" s="13"/>
      <c r="L137" s="186"/>
      <c r="M137" s="192"/>
      <c r="N137" s="193"/>
      <c r="O137" s="193"/>
      <c r="P137" s="193"/>
      <c r="Q137" s="193"/>
      <c r="R137" s="193"/>
      <c r="S137" s="193"/>
      <c r="T137" s="19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210</v>
      </c>
      <c r="AU137" s="188" t="s">
        <v>86</v>
      </c>
      <c r="AV137" s="13" t="s">
        <v>86</v>
      </c>
      <c r="AW137" s="13" t="s">
        <v>3</v>
      </c>
      <c r="AX137" s="13" t="s">
        <v>84</v>
      </c>
      <c r="AY137" s="188" t="s">
        <v>202</v>
      </c>
    </row>
    <row r="138" s="2" customFormat="1">
      <c r="A138" s="37"/>
      <c r="B138" s="172"/>
      <c r="C138" s="173" t="s">
        <v>224</v>
      </c>
      <c r="D138" s="173" t="s">
        <v>204</v>
      </c>
      <c r="E138" s="174" t="s">
        <v>225</v>
      </c>
      <c r="F138" s="175" t="s">
        <v>226</v>
      </c>
      <c r="G138" s="176" t="s">
        <v>92</v>
      </c>
      <c r="H138" s="177">
        <v>225</v>
      </c>
      <c r="I138" s="178"/>
      <c r="J138" s="179">
        <f>ROUND(I138*H138,2)</f>
        <v>0</v>
      </c>
      <c r="K138" s="175" t="s">
        <v>207</v>
      </c>
      <c r="L138" s="38"/>
      <c r="M138" s="180" t="s">
        <v>1</v>
      </c>
      <c r="N138" s="181" t="s">
        <v>41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0.32500000000000001</v>
      </c>
      <c r="T138" s="183">
        <f>S138*H138</f>
        <v>73.125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208</v>
      </c>
      <c r="AT138" s="184" t="s">
        <v>204</v>
      </c>
      <c r="AU138" s="184" t="s">
        <v>86</v>
      </c>
      <c r="AY138" s="18" t="s">
        <v>202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84</v>
      </c>
      <c r="BK138" s="185">
        <f>ROUND(I138*H138,2)</f>
        <v>0</v>
      </c>
      <c r="BL138" s="18" t="s">
        <v>208</v>
      </c>
      <c r="BM138" s="184" t="s">
        <v>227</v>
      </c>
    </row>
    <row r="139" s="14" customFormat="1">
      <c r="A139" s="14"/>
      <c r="B139" s="199"/>
      <c r="C139" s="14"/>
      <c r="D139" s="187" t="s">
        <v>210</v>
      </c>
      <c r="E139" s="200" t="s">
        <v>1</v>
      </c>
      <c r="F139" s="201" t="s">
        <v>228</v>
      </c>
      <c r="G139" s="14"/>
      <c r="H139" s="200" t="s">
        <v>1</v>
      </c>
      <c r="I139" s="202"/>
      <c r="J139" s="14"/>
      <c r="K139" s="14"/>
      <c r="L139" s="199"/>
      <c r="M139" s="203"/>
      <c r="N139" s="204"/>
      <c r="O139" s="204"/>
      <c r="P139" s="204"/>
      <c r="Q139" s="204"/>
      <c r="R139" s="204"/>
      <c r="S139" s="204"/>
      <c r="T139" s="20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210</v>
      </c>
      <c r="AU139" s="200" t="s">
        <v>86</v>
      </c>
      <c r="AV139" s="14" t="s">
        <v>84</v>
      </c>
      <c r="AW139" s="14" t="s">
        <v>32</v>
      </c>
      <c r="AX139" s="14" t="s">
        <v>76</v>
      </c>
      <c r="AY139" s="200" t="s">
        <v>202</v>
      </c>
    </row>
    <row r="140" s="13" customFormat="1">
      <c r="A140" s="13"/>
      <c r="B140" s="186"/>
      <c r="C140" s="13"/>
      <c r="D140" s="187" t="s">
        <v>210</v>
      </c>
      <c r="E140" s="188" t="s">
        <v>1</v>
      </c>
      <c r="F140" s="189" t="s">
        <v>229</v>
      </c>
      <c r="G140" s="13"/>
      <c r="H140" s="190">
        <v>225</v>
      </c>
      <c r="I140" s="191"/>
      <c r="J140" s="13"/>
      <c r="K140" s="13"/>
      <c r="L140" s="186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210</v>
      </c>
      <c r="AU140" s="188" t="s">
        <v>86</v>
      </c>
      <c r="AV140" s="13" t="s">
        <v>86</v>
      </c>
      <c r="AW140" s="13" t="s">
        <v>32</v>
      </c>
      <c r="AX140" s="13" t="s">
        <v>84</v>
      </c>
      <c r="AY140" s="188" t="s">
        <v>202</v>
      </c>
    </row>
    <row r="141" s="2" customFormat="1">
      <c r="A141" s="37"/>
      <c r="B141" s="172"/>
      <c r="C141" s="173" t="s">
        <v>112</v>
      </c>
      <c r="D141" s="173" t="s">
        <v>204</v>
      </c>
      <c r="E141" s="174" t="s">
        <v>230</v>
      </c>
      <c r="F141" s="175" t="s">
        <v>231</v>
      </c>
      <c r="G141" s="176" t="s">
        <v>92</v>
      </c>
      <c r="H141" s="177">
        <v>3962</v>
      </c>
      <c r="I141" s="178"/>
      <c r="J141" s="179">
        <f>ROUND(I141*H141,2)</f>
        <v>0</v>
      </c>
      <c r="K141" s="175" t="s">
        <v>207</v>
      </c>
      <c r="L141" s="38"/>
      <c r="M141" s="180" t="s">
        <v>1</v>
      </c>
      <c r="N141" s="181" t="s">
        <v>41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0.098000000000000004</v>
      </c>
      <c r="T141" s="183">
        <f>S141*H141</f>
        <v>388.27600000000001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208</v>
      </c>
      <c r="AT141" s="184" t="s">
        <v>204</v>
      </c>
      <c r="AU141" s="184" t="s">
        <v>86</v>
      </c>
      <c r="AY141" s="18" t="s">
        <v>202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84</v>
      </c>
      <c r="BK141" s="185">
        <f>ROUND(I141*H141,2)</f>
        <v>0</v>
      </c>
      <c r="BL141" s="18" t="s">
        <v>208</v>
      </c>
      <c r="BM141" s="184" t="s">
        <v>232</v>
      </c>
    </row>
    <row r="142" s="13" customFormat="1">
      <c r="A142" s="13"/>
      <c r="B142" s="186"/>
      <c r="C142" s="13"/>
      <c r="D142" s="187" t="s">
        <v>210</v>
      </c>
      <c r="E142" s="188" t="s">
        <v>1</v>
      </c>
      <c r="F142" s="189" t="s">
        <v>99</v>
      </c>
      <c r="G142" s="13"/>
      <c r="H142" s="190">
        <v>3962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210</v>
      </c>
      <c r="AU142" s="188" t="s">
        <v>86</v>
      </c>
      <c r="AV142" s="13" t="s">
        <v>86</v>
      </c>
      <c r="AW142" s="13" t="s">
        <v>32</v>
      </c>
      <c r="AX142" s="13" t="s">
        <v>84</v>
      </c>
      <c r="AY142" s="188" t="s">
        <v>202</v>
      </c>
    </row>
    <row r="143" s="2" customFormat="1">
      <c r="A143" s="37"/>
      <c r="B143" s="172"/>
      <c r="C143" s="173" t="s">
        <v>233</v>
      </c>
      <c r="D143" s="173" t="s">
        <v>204</v>
      </c>
      <c r="E143" s="174" t="s">
        <v>234</v>
      </c>
      <c r="F143" s="175" t="s">
        <v>235</v>
      </c>
      <c r="G143" s="176" t="s">
        <v>92</v>
      </c>
      <c r="H143" s="177">
        <v>3962</v>
      </c>
      <c r="I143" s="178"/>
      <c r="J143" s="179">
        <f>ROUND(I143*H143,2)</f>
        <v>0</v>
      </c>
      <c r="K143" s="175" t="s">
        <v>207</v>
      </c>
      <c r="L143" s="38"/>
      <c r="M143" s="180" t="s">
        <v>1</v>
      </c>
      <c r="N143" s="181" t="s">
        <v>41</v>
      </c>
      <c r="O143" s="76"/>
      <c r="P143" s="182">
        <f>O143*H143</f>
        <v>0</v>
      </c>
      <c r="Q143" s="182">
        <v>0.00012</v>
      </c>
      <c r="R143" s="182">
        <f>Q143*H143</f>
        <v>0.47544000000000003</v>
      </c>
      <c r="S143" s="182">
        <v>0.23000000000000001</v>
      </c>
      <c r="T143" s="183">
        <f>S143*H143</f>
        <v>911.25999999999999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208</v>
      </c>
      <c r="AT143" s="184" t="s">
        <v>204</v>
      </c>
      <c r="AU143" s="184" t="s">
        <v>86</v>
      </c>
      <c r="AY143" s="18" t="s">
        <v>202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84</v>
      </c>
      <c r="BK143" s="185">
        <f>ROUND(I143*H143,2)</f>
        <v>0</v>
      </c>
      <c r="BL143" s="18" t="s">
        <v>208</v>
      </c>
      <c r="BM143" s="184" t="s">
        <v>236</v>
      </c>
    </row>
    <row r="144" s="13" customFormat="1">
      <c r="A144" s="13"/>
      <c r="B144" s="186"/>
      <c r="C144" s="13"/>
      <c r="D144" s="187" t="s">
        <v>210</v>
      </c>
      <c r="E144" s="188" t="s">
        <v>1</v>
      </c>
      <c r="F144" s="189" t="s">
        <v>99</v>
      </c>
      <c r="G144" s="13"/>
      <c r="H144" s="190">
        <v>3962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210</v>
      </c>
      <c r="AU144" s="188" t="s">
        <v>86</v>
      </c>
      <c r="AV144" s="13" t="s">
        <v>86</v>
      </c>
      <c r="AW144" s="13" t="s">
        <v>32</v>
      </c>
      <c r="AX144" s="13" t="s">
        <v>84</v>
      </c>
      <c r="AY144" s="188" t="s">
        <v>202</v>
      </c>
    </row>
    <row r="145" s="2" customFormat="1" ht="16.5" customHeight="1">
      <c r="A145" s="37"/>
      <c r="B145" s="172"/>
      <c r="C145" s="173" t="s">
        <v>237</v>
      </c>
      <c r="D145" s="173" t="s">
        <v>204</v>
      </c>
      <c r="E145" s="174" t="s">
        <v>238</v>
      </c>
      <c r="F145" s="175" t="s">
        <v>239</v>
      </c>
      <c r="G145" s="176" t="s">
        <v>129</v>
      </c>
      <c r="H145" s="177">
        <v>540</v>
      </c>
      <c r="I145" s="178"/>
      <c r="J145" s="179">
        <f>ROUND(I145*H145,2)</f>
        <v>0</v>
      </c>
      <c r="K145" s="175" t="s">
        <v>207</v>
      </c>
      <c r="L145" s="38"/>
      <c r="M145" s="180" t="s">
        <v>1</v>
      </c>
      <c r="N145" s="181" t="s">
        <v>41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0.28999999999999998</v>
      </c>
      <c r="T145" s="183">
        <f>S145*H145</f>
        <v>156.59999999999999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208</v>
      </c>
      <c r="AT145" s="184" t="s">
        <v>204</v>
      </c>
      <c r="AU145" s="184" t="s">
        <v>86</v>
      </c>
      <c r="AY145" s="18" t="s">
        <v>202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84</v>
      </c>
      <c r="BK145" s="185">
        <f>ROUND(I145*H145,2)</f>
        <v>0</v>
      </c>
      <c r="BL145" s="18" t="s">
        <v>208</v>
      </c>
      <c r="BM145" s="184" t="s">
        <v>240</v>
      </c>
    </row>
    <row r="146" s="13" customFormat="1">
      <c r="A146" s="13"/>
      <c r="B146" s="186"/>
      <c r="C146" s="13"/>
      <c r="D146" s="187" t="s">
        <v>210</v>
      </c>
      <c r="E146" s="188" t="s">
        <v>1</v>
      </c>
      <c r="F146" s="189" t="s">
        <v>241</v>
      </c>
      <c r="G146" s="13"/>
      <c r="H146" s="190">
        <v>540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210</v>
      </c>
      <c r="AU146" s="188" t="s">
        <v>86</v>
      </c>
      <c r="AV146" s="13" t="s">
        <v>86</v>
      </c>
      <c r="AW146" s="13" t="s">
        <v>32</v>
      </c>
      <c r="AX146" s="13" t="s">
        <v>84</v>
      </c>
      <c r="AY146" s="188" t="s">
        <v>202</v>
      </c>
    </row>
    <row r="147" s="2" customFormat="1" ht="16.5" customHeight="1">
      <c r="A147" s="37"/>
      <c r="B147" s="172"/>
      <c r="C147" s="173" t="s">
        <v>242</v>
      </c>
      <c r="D147" s="173" t="s">
        <v>204</v>
      </c>
      <c r="E147" s="174" t="s">
        <v>243</v>
      </c>
      <c r="F147" s="175" t="s">
        <v>244</v>
      </c>
      <c r="G147" s="176" t="s">
        <v>129</v>
      </c>
      <c r="H147" s="177">
        <v>360</v>
      </c>
      <c r="I147" s="178"/>
      <c r="J147" s="179">
        <f>ROUND(I147*H147,2)</f>
        <v>0</v>
      </c>
      <c r="K147" s="175" t="s">
        <v>207</v>
      </c>
      <c r="L147" s="38"/>
      <c r="M147" s="180" t="s">
        <v>1</v>
      </c>
      <c r="N147" s="181" t="s">
        <v>41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0.20499999999999999</v>
      </c>
      <c r="T147" s="183">
        <f>S147*H147</f>
        <v>73.799999999999997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208</v>
      </c>
      <c r="AT147" s="184" t="s">
        <v>204</v>
      </c>
      <c r="AU147" s="184" t="s">
        <v>86</v>
      </c>
      <c r="AY147" s="18" t="s">
        <v>202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84</v>
      </c>
      <c r="BK147" s="185">
        <f>ROUND(I147*H147,2)</f>
        <v>0</v>
      </c>
      <c r="BL147" s="18" t="s">
        <v>208</v>
      </c>
      <c r="BM147" s="184" t="s">
        <v>245</v>
      </c>
    </row>
    <row r="148" s="13" customFormat="1">
      <c r="A148" s="13"/>
      <c r="B148" s="186"/>
      <c r="C148" s="13"/>
      <c r="D148" s="187" t="s">
        <v>210</v>
      </c>
      <c r="E148" s="188" t="s">
        <v>1</v>
      </c>
      <c r="F148" s="189" t="s">
        <v>246</v>
      </c>
      <c r="G148" s="13"/>
      <c r="H148" s="190">
        <v>360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210</v>
      </c>
      <c r="AU148" s="188" t="s">
        <v>86</v>
      </c>
      <c r="AV148" s="13" t="s">
        <v>86</v>
      </c>
      <c r="AW148" s="13" t="s">
        <v>32</v>
      </c>
      <c r="AX148" s="13" t="s">
        <v>84</v>
      </c>
      <c r="AY148" s="188" t="s">
        <v>202</v>
      </c>
    </row>
    <row r="149" s="2" customFormat="1" ht="16.5" customHeight="1">
      <c r="A149" s="37"/>
      <c r="B149" s="172"/>
      <c r="C149" s="173" t="s">
        <v>152</v>
      </c>
      <c r="D149" s="173" t="s">
        <v>204</v>
      </c>
      <c r="E149" s="174" t="s">
        <v>247</v>
      </c>
      <c r="F149" s="175" t="s">
        <v>248</v>
      </c>
      <c r="G149" s="176" t="s">
        <v>129</v>
      </c>
      <c r="H149" s="177">
        <v>63</v>
      </c>
      <c r="I149" s="178"/>
      <c r="J149" s="179">
        <f>ROUND(I149*H149,2)</f>
        <v>0</v>
      </c>
      <c r="K149" s="175" t="s">
        <v>207</v>
      </c>
      <c r="L149" s="38"/>
      <c r="M149" s="180" t="s">
        <v>1</v>
      </c>
      <c r="N149" s="181" t="s">
        <v>41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0.040000000000000001</v>
      </c>
      <c r="T149" s="183">
        <f>S149*H149</f>
        <v>2.52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208</v>
      </c>
      <c r="AT149" s="184" t="s">
        <v>204</v>
      </c>
      <c r="AU149" s="184" t="s">
        <v>86</v>
      </c>
      <c r="AY149" s="18" t="s">
        <v>202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84</v>
      </c>
      <c r="BK149" s="185">
        <f>ROUND(I149*H149,2)</f>
        <v>0</v>
      </c>
      <c r="BL149" s="18" t="s">
        <v>208</v>
      </c>
      <c r="BM149" s="184" t="s">
        <v>249</v>
      </c>
    </row>
    <row r="150" s="13" customFormat="1">
      <c r="A150" s="13"/>
      <c r="B150" s="186"/>
      <c r="C150" s="13"/>
      <c r="D150" s="187" t="s">
        <v>210</v>
      </c>
      <c r="E150" s="188" t="s">
        <v>1</v>
      </c>
      <c r="F150" s="189" t="s">
        <v>159</v>
      </c>
      <c r="G150" s="13"/>
      <c r="H150" s="190">
        <v>63</v>
      </c>
      <c r="I150" s="191"/>
      <c r="J150" s="13"/>
      <c r="K150" s="13"/>
      <c r="L150" s="186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210</v>
      </c>
      <c r="AU150" s="188" t="s">
        <v>86</v>
      </c>
      <c r="AV150" s="13" t="s">
        <v>86</v>
      </c>
      <c r="AW150" s="13" t="s">
        <v>32</v>
      </c>
      <c r="AX150" s="13" t="s">
        <v>84</v>
      </c>
      <c r="AY150" s="188" t="s">
        <v>202</v>
      </c>
    </row>
    <row r="151" s="2" customFormat="1">
      <c r="A151" s="37"/>
      <c r="B151" s="172"/>
      <c r="C151" s="173" t="s">
        <v>169</v>
      </c>
      <c r="D151" s="173" t="s">
        <v>204</v>
      </c>
      <c r="E151" s="174" t="s">
        <v>250</v>
      </c>
      <c r="F151" s="175" t="s">
        <v>251</v>
      </c>
      <c r="G151" s="176" t="s">
        <v>104</v>
      </c>
      <c r="H151" s="177">
        <v>62.625</v>
      </c>
      <c r="I151" s="178"/>
      <c r="J151" s="179">
        <f>ROUND(I151*H151,2)</f>
        <v>0</v>
      </c>
      <c r="K151" s="175" t="s">
        <v>207</v>
      </c>
      <c r="L151" s="38"/>
      <c r="M151" s="180" t="s">
        <v>1</v>
      </c>
      <c r="N151" s="181" t="s">
        <v>41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208</v>
      </c>
      <c r="AT151" s="184" t="s">
        <v>204</v>
      </c>
      <c r="AU151" s="184" t="s">
        <v>86</v>
      </c>
      <c r="AY151" s="18" t="s">
        <v>202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84</v>
      </c>
      <c r="BK151" s="185">
        <f>ROUND(I151*H151,2)</f>
        <v>0</v>
      </c>
      <c r="BL151" s="18" t="s">
        <v>208</v>
      </c>
      <c r="BM151" s="184" t="s">
        <v>252</v>
      </c>
    </row>
    <row r="152" s="2" customFormat="1">
      <c r="A152" s="37"/>
      <c r="B152" s="38"/>
      <c r="C152" s="37"/>
      <c r="D152" s="187" t="s">
        <v>221</v>
      </c>
      <c r="E152" s="37"/>
      <c r="F152" s="195" t="s">
        <v>253</v>
      </c>
      <c r="G152" s="37"/>
      <c r="H152" s="37"/>
      <c r="I152" s="196"/>
      <c r="J152" s="37"/>
      <c r="K152" s="37"/>
      <c r="L152" s="38"/>
      <c r="M152" s="197"/>
      <c r="N152" s="19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221</v>
      </c>
      <c r="AU152" s="18" t="s">
        <v>86</v>
      </c>
    </row>
    <row r="153" s="13" customFormat="1">
      <c r="A153" s="13"/>
      <c r="B153" s="186"/>
      <c r="C153" s="13"/>
      <c r="D153" s="187" t="s">
        <v>210</v>
      </c>
      <c r="E153" s="188" t="s">
        <v>1</v>
      </c>
      <c r="F153" s="189" t="s">
        <v>102</v>
      </c>
      <c r="G153" s="13"/>
      <c r="H153" s="190">
        <v>125.25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210</v>
      </c>
      <c r="AU153" s="188" t="s">
        <v>86</v>
      </c>
      <c r="AV153" s="13" t="s">
        <v>86</v>
      </c>
      <c r="AW153" s="13" t="s">
        <v>32</v>
      </c>
      <c r="AX153" s="13" t="s">
        <v>84</v>
      </c>
      <c r="AY153" s="188" t="s">
        <v>202</v>
      </c>
    </row>
    <row r="154" s="13" customFormat="1">
      <c r="A154" s="13"/>
      <c r="B154" s="186"/>
      <c r="C154" s="13"/>
      <c r="D154" s="187" t="s">
        <v>210</v>
      </c>
      <c r="E154" s="13"/>
      <c r="F154" s="189" t="s">
        <v>254</v>
      </c>
      <c r="G154" s="13"/>
      <c r="H154" s="190">
        <v>62.625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210</v>
      </c>
      <c r="AU154" s="188" t="s">
        <v>86</v>
      </c>
      <c r="AV154" s="13" t="s">
        <v>86</v>
      </c>
      <c r="AW154" s="13" t="s">
        <v>3</v>
      </c>
      <c r="AX154" s="13" t="s">
        <v>84</v>
      </c>
      <c r="AY154" s="188" t="s">
        <v>202</v>
      </c>
    </row>
    <row r="155" s="2" customFormat="1" ht="33" customHeight="1">
      <c r="A155" s="37"/>
      <c r="B155" s="172"/>
      <c r="C155" s="173" t="s">
        <v>130</v>
      </c>
      <c r="D155" s="173" t="s">
        <v>204</v>
      </c>
      <c r="E155" s="174" t="s">
        <v>255</v>
      </c>
      <c r="F155" s="175" t="s">
        <v>256</v>
      </c>
      <c r="G155" s="176" t="s">
        <v>104</v>
      </c>
      <c r="H155" s="177">
        <v>72.400000000000006</v>
      </c>
      <c r="I155" s="178"/>
      <c r="J155" s="179">
        <f>ROUND(I155*H155,2)</f>
        <v>0</v>
      </c>
      <c r="K155" s="175" t="s">
        <v>207</v>
      </c>
      <c r="L155" s="38"/>
      <c r="M155" s="180" t="s">
        <v>1</v>
      </c>
      <c r="N155" s="181" t="s">
        <v>41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208</v>
      </c>
      <c r="AT155" s="184" t="s">
        <v>204</v>
      </c>
      <c r="AU155" s="184" t="s">
        <v>86</v>
      </c>
      <c r="AY155" s="18" t="s">
        <v>202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84</v>
      </c>
      <c r="BK155" s="185">
        <f>ROUND(I155*H155,2)</f>
        <v>0</v>
      </c>
      <c r="BL155" s="18" t="s">
        <v>208</v>
      </c>
      <c r="BM155" s="184" t="s">
        <v>257</v>
      </c>
    </row>
    <row r="156" s="13" customFormat="1">
      <c r="A156" s="13"/>
      <c r="B156" s="186"/>
      <c r="C156" s="13"/>
      <c r="D156" s="187" t="s">
        <v>210</v>
      </c>
      <c r="E156" s="188" t="s">
        <v>1</v>
      </c>
      <c r="F156" s="189" t="s">
        <v>106</v>
      </c>
      <c r="G156" s="13"/>
      <c r="H156" s="190">
        <v>72.400000000000006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210</v>
      </c>
      <c r="AU156" s="188" t="s">
        <v>86</v>
      </c>
      <c r="AV156" s="13" t="s">
        <v>86</v>
      </c>
      <c r="AW156" s="13" t="s">
        <v>32</v>
      </c>
      <c r="AX156" s="13" t="s">
        <v>84</v>
      </c>
      <c r="AY156" s="188" t="s">
        <v>202</v>
      </c>
    </row>
    <row r="157" s="2" customFormat="1" ht="33" customHeight="1">
      <c r="A157" s="37"/>
      <c r="B157" s="172"/>
      <c r="C157" s="173" t="s">
        <v>258</v>
      </c>
      <c r="D157" s="173" t="s">
        <v>204</v>
      </c>
      <c r="E157" s="174" t="s">
        <v>259</v>
      </c>
      <c r="F157" s="175" t="s">
        <v>260</v>
      </c>
      <c r="G157" s="176" t="s">
        <v>104</v>
      </c>
      <c r="H157" s="177">
        <v>125.25</v>
      </c>
      <c r="I157" s="178"/>
      <c r="J157" s="179">
        <f>ROUND(I157*H157,2)</f>
        <v>0</v>
      </c>
      <c r="K157" s="175" t="s">
        <v>207</v>
      </c>
      <c r="L157" s="38"/>
      <c r="M157" s="180" t="s">
        <v>1</v>
      </c>
      <c r="N157" s="181" t="s">
        <v>41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208</v>
      </c>
      <c r="AT157" s="184" t="s">
        <v>204</v>
      </c>
      <c r="AU157" s="184" t="s">
        <v>86</v>
      </c>
      <c r="AY157" s="18" t="s">
        <v>202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84</v>
      </c>
      <c r="BK157" s="185">
        <f>ROUND(I157*H157,2)</f>
        <v>0</v>
      </c>
      <c r="BL157" s="18" t="s">
        <v>208</v>
      </c>
      <c r="BM157" s="184" t="s">
        <v>261</v>
      </c>
    </row>
    <row r="158" s="2" customFormat="1">
      <c r="A158" s="37"/>
      <c r="B158" s="38"/>
      <c r="C158" s="37"/>
      <c r="D158" s="187" t="s">
        <v>221</v>
      </c>
      <c r="E158" s="37"/>
      <c r="F158" s="195" t="s">
        <v>262</v>
      </c>
      <c r="G158" s="37"/>
      <c r="H158" s="37"/>
      <c r="I158" s="196"/>
      <c r="J158" s="37"/>
      <c r="K158" s="37"/>
      <c r="L158" s="38"/>
      <c r="M158" s="197"/>
      <c r="N158" s="19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221</v>
      </c>
      <c r="AU158" s="18" t="s">
        <v>86</v>
      </c>
    </row>
    <row r="159" s="13" customFormat="1">
      <c r="A159" s="13"/>
      <c r="B159" s="186"/>
      <c r="C159" s="13"/>
      <c r="D159" s="187" t="s">
        <v>210</v>
      </c>
      <c r="E159" s="188" t="s">
        <v>1</v>
      </c>
      <c r="F159" s="189" t="s">
        <v>102</v>
      </c>
      <c r="G159" s="13"/>
      <c r="H159" s="190">
        <v>125.25</v>
      </c>
      <c r="I159" s="191"/>
      <c r="J159" s="13"/>
      <c r="K159" s="13"/>
      <c r="L159" s="186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210</v>
      </c>
      <c r="AU159" s="188" t="s">
        <v>86</v>
      </c>
      <c r="AV159" s="13" t="s">
        <v>86</v>
      </c>
      <c r="AW159" s="13" t="s">
        <v>32</v>
      </c>
      <c r="AX159" s="13" t="s">
        <v>84</v>
      </c>
      <c r="AY159" s="188" t="s">
        <v>202</v>
      </c>
    </row>
    <row r="160" s="2" customFormat="1">
      <c r="A160" s="37"/>
      <c r="B160" s="172"/>
      <c r="C160" s="173" t="s">
        <v>263</v>
      </c>
      <c r="D160" s="173" t="s">
        <v>204</v>
      </c>
      <c r="E160" s="174" t="s">
        <v>264</v>
      </c>
      <c r="F160" s="175" t="s">
        <v>265</v>
      </c>
      <c r="G160" s="176" t="s">
        <v>104</v>
      </c>
      <c r="H160" s="177">
        <v>3</v>
      </c>
      <c r="I160" s="178"/>
      <c r="J160" s="179">
        <f>ROUND(I160*H160,2)</f>
        <v>0</v>
      </c>
      <c r="K160" s="175" t="s">
        <v>207</v>
      </c>
      <c r="L160" s="38"/>
      <c r="M160" s="180" t="s">
        <v>1</v>
      </c>
      <c r="N160" s="181" t="s">
        <v>41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208</v>
      </c>
      <c r="AT160" s="184" t="s">
        <v>204</v>
      </c>
      <c r="AU160" s="184" t="s">
        <v>86</v>
      </c>
      <c r="AY160" s="18" t="s">
        <v>202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84</v>
      </c>
      <c r="BK160" s="185">
        <f>ROUND(I160*H160,2)</f>
        <v>0</v>
      </c>
      <c r="BL160" s="18" t="s">
        <v>208</v>
      </c>
      <c r="BM160" s="184" t="s">
        <v>266</v>
      </c>
    </row>
    <row r="161" s="14" customFormat="1">
      <c r="A161" s="14"/>
      <c r="B161" s="199"/>
      <c r="C161" s="14"/>
      <c r="D161" s="187" t="s">
        <v>210</v>
      </c>
      <c r="E161" s="200" t="s">
        <v>1</v>
      </c>
      <c r="F161" s="201" t="s">
        <v>267</v>
      </c>
      <c r="G161" s="14"/>
      <c r="H161" s="200" t="s">
        <v>1</v>
      </c>
      <c r="I161" s="202"/>
      <c r="J161" s="14"/>
      <c r="K161" s="14"/>
      <c r="L161" s="199"/>
      <c r="M161" s="203"/>
      <c r="N161" s="204"/>
      <c r="O161" s="204"/>
      <c r="P161" s="204"/>
      <c r="Q161" s="204"/>
      <c r="R161" s="204"/>
      <c r="S161" s="204"/>
      <c r="T161" s="20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210</v>
      </c>
      <c r="AU161" s="200" t="s">
        <v>86</v>
      </c>
      <c r="AV161" s="14" t="s">
        <v>84</v>
      </c>
      <c r="AW161" s="14" t="s">
        <v>32</v>
      </c>
      <c r="AX161" s="14" t="s">
        <v>76</v>
      </c>
      <c r="AY161" s="200" t="s">
        <v>202</v>
      </c>
    </row>
    <row r="162" s="13" customFormat="1">
      <c r="A162" s="13"/>
      <c r="B162" s="186"/>
      <c r="C162" s="13"/>
      <c r="D162" s="187" t="s">
        <v>210</v>
      </c>
      <c r="E162" s="188" t="s">
        <v>1</v>
      </c>
      <c r="F162" s="189" t="s">
        <v>268</v>
      </c>
      <c r="G162" s="13"/>
      <c r="H162" s="190">
        <v>3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210</v>
      </c>
      <c r="AU162" s="188" t="s">
        <v>86</v>
      </c>
      <c r="AV162" s="13" t="s">
        <v>86</v>
      </c>
      <c r="AW162" s="13" t="s">
        <v>32</v>
      </c>
      <c r="AX162" s="13" t="s">
        <v>84</v>
      </c>
      <c r="AY162" s="188" t="s">
        <v>202</v>
      </c>
    </row>
    <row r="163" s="2" customFormat="1" ht="33" customHeight="1">
      <c r="A163" s="37"/>
      <c r="B163" s="172"/>
      <c r="C163" s="173" t="s">
        <v>8</v>
      </c>
      <c r="D163" s="173" t="s">
        <v>204</v>
      </c>
      <c r="E163" s="174" t="s">
        <v>269</v>
      </c>
      <c r="F163" s="175" t="s">
        <v>270</v>
      </c>
      <c r="G163" s="176" t="s">
        <v>104</v>
      </c>
      <c r="H163" s="177">
        <v>8.6400000000000006</v>
      </c>
      <c r="I163" s="178"/>
      <c r="J163" s="179">
        <f>ROUND(I163*H163,2)</f>
        <v>0</v>
      </c>
      <c r="K163" s="175" t="s">
        <v>207</v>
      </c>
      <c r="L163" s="38"/>
      <c r="M163" s="180" t="s">
        <v>1</v>
      </c>
      <c r="N163" s="181" t="s">
        <v>41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208</v>
      </c>
      <c r="AT163" s="184" t="s">
        <v>204</v>
      </c>
      <c r="AU163" s="184" t="s">
        <v>86</v>
      </c>
      <c r="AY163" s="18" t="s">
        <v>202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84</v>
      </c>
      <c r="BK163" s="185">
        <f>ROUND(I163*H163,2)</f>
        <v>0</v>
      </c>
      <c r="BL163" s="18" t="s">
        <v>208</v>
      </c>
      <c r="BM163" s="184" t="s">
        <v>271</v>
      </c>
    </row>
    <row r="164" s="13" customFormat="1">
      <c r="A164" s="13"/>
      <c r="B164" s="186"/>
      <c r="C164" s="13"/>
      <c r="D164" s="187" t="s">
        <v>210</v>
      </c>
      <c r="E164" s="188" t="s">
        <v>1</v>
      </c>
      <c r="F164" s="189" t="s">
        <v>114</v>
      </c>
      <c r="G164" s="13"/>
      <c r="H164" s="190">
        <v>8.6400000000000006</v>
      </c>
      <c r="I164" s="191"/>
      <c r="J164" s="13"/>
      <c r="K164" s="13"/>
      <c r="L164" s="186"/>
      <c r="M164" s="192"/>
      <c r="N164" s="193"/>
      <c r="O164" s="193"/>
      <c r="P164" s="193"/>
      <c r="Q164" s="193"/>
      <c r="R164" s="193"/>
      <c r="S164" s="193"/>
      <c r="T164" s="19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210</v>
      </c>
      <c r="AU164" s="188" t="s">
        <v>86</v>
      </c>
      <c r="AV164" s="13" t="s">
        <v>86</v>
      </c>
      <c r="AW164" s="13" t="s">
        <v>32</v>
      </c>
      <c r="AX164" s="13" t="s">
        <v>84</v>
      </c>
      <c r="AY164" s="188" t="s">
        <v>202</v>
      </c>
    </row>
    <row r="165" s="2" customFormat="1" ht="33" customHeight="1">
      <c r="A165" s="37"/>
      <c r="B165" s="172"/>
      <c r="C165" s="173" t="s">
        <v>272</v>
      </c>
      <c r="D165" s="173" t="s">
        <v>204</v>
      </c>
      <c r="E165" s="174" t="s">
        <v>273</v>
      </c>
      <c r="F165" s="175" t="s">
        <v>274</v>
      </c>
      <c r="G165" s="176" t="s">
        <v>104</v>
      </c>
      <c r="H165" s="177">
        <v>72.400000000000006</v>
      </c>
      <c r="I165" s="178"/>
      <c r="J165" s="179">
        <f>ROUND(I165*H165,2)</f>
        <v>0</v>
      </c>
      <c r="K165" s="175" t="s">
        <v>207</v>
      </c>
      <c r="L165" s="38"/>
      <c r="M165" s="180" t="s">
        <v>1</v>
      </c>
      <c r="N165" s="181" t="s">
        <v>41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208</v>
      </c>
      <c r="AT165" s="184" t="s">
        <v>204</v>
      </c>
      <c r="AU165" s="184" t="s">
        <v>86</v>
      </c>
      <c r="AY165" s="18" t="s">
        <v>202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84</v>
      </c>
      <c r="BK165" s="185">
        <f>ROUND(I165*H165,2)</f>
        <v>0</v>
      </c>
      <c r="BL165" s="18" t="s">
        <v>208</v>
      </c>
      <c r="BM165" s="184" t="s">
        <v>275</v>
      </c>
    </row>
    <row r="166" s="13" customFormat="1">
      <c r="A166" s="13"/>
      <c r="B166" s="186"/>
      <c r="C166" s="13"/>
      <c r="D166" s="187" t="s">
        <v>210</v>
      </c>
      <c r="E166" s="188" t="s">
        <v>118</v>
      </c>
      <c r="F166" s="189" t="s">
        <v>106</v>
      </c>
      <c r="G166" s="13"/>
      <c r="H166" s="190">
        <v>72.400000000000006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210</v>
      </c>
      <c r="AU166" s="188" t="s">
        <v>86</v>
      </c>
      <c r="AV166" s="13" t="s">
        <v>86</v>
      </c>
      <c r="AW166" s="13" t="s">
        <v>32</v>
      </c>
      <c r="AX166" s="13" t="s">
        <v>84</v>
      </c>
      <c r="AY166" s="188" t="s">
        <v>202</v>
      </c>
    </row>
    <row r="167" s="2" customFormat="1" ht="33" customHeight="1">
      <c r="A167" s="37"/>
      <c r="B167" s="172"/>
      <c r="C167" s="173" t="s">
        <v>276</v>
      </c>
      <c r="D167" s="173" t="s">
        <v>204</v>
      </c>
      <c r="E167" s="174" t="s">
        <v>277</v>
      </c>
      <c r="F167" s="175" t="s">
        <v>278</v>
      </c>
      <c r="G167" s="176" t="s">
        <v>104</v>
      </c>
      <c r="H167" s="177">
        <v>133.88999999999999</v>
      </c>
      <c r="I167" s="178"/>
      <c r="J167" s="179">
        <f>ROUND(I167*H167,2)</f>
        <v>0</v>
      </c>
      <c r="K167" s="175" t="s">
        <v>207</v>
      </c>
      <c r="L167" s="38"/>
      <c r="M167" s="180" t="s">
        <v>1</v>
      </c>
      <c r="N167" s="181" t="s">
        <v>41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208</v>
      </c>
      <c r="AT167" s="184" t="s">
        <v>204</v>
      </c>
      <c r="AU167" s="184" t="s">
        <v>86</v>
      </c>
      <c r="AY167" s="18" t="s">
        <v>202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84</v>
      </c>
      <c r="BK167" s="185">
        <f>ROUND(I167*H167,2)</f>
        <v>0</v>
      </c>
      <c r="BL167" s="18" t="s">
        <v>208</v>
      </c>
      <c r="BM167" s="184" t="s">
        <v>279</v>
      </c>
    </row>
    <row r="168" s="13" customFormat="1">
      <c r="A168" s="13"/>
      <c r="B168" s="186"/>
      <c r="C168" s="13"/>
      <c r="D168" s="187" t="s">
        <v>210</v>
      </c>
      <c r="E168" s="188" t="s">
        <v>120</v>
      </c>
      <c r="F168" s="189" t="s">
        <v>280</v>
      </c>
      <c r="G168" s="13"/>
      <c r="H168" s="190">
        <v>133.88999999999999</v>
      </c>
      <c r="I168" s="191"/>
      <c r="J168" s="13"/>
      <c r="K168" s="13"/>
      <c r="L168" s="186"/>
      <c r="M168" s="192"/>
      <c r="N168" s="193"/>
      <c r="O168" s="193"/>
      <c r="P168" s="193"/>
      <c r="Q168" s="193"/>
      <c r="R168" s="193"/>
      <c r="S168" s="193"/>
      <c r="T168" s="19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210</v>
      </c>
      <c r="AU168" s="188" t="s">
        <v>86</v>
      </c>
      <c r="AV168" s="13" t="s">
        <v>86</v>
      </c>
      <c r="AW168" s="13" t="s">
        <v>32</v>
      </c>
      <c r="AX168" s="13" t="s">
        <v>84</v>
      </c>
      <c r="AY168" s="188" t="s">
        <v>202</v>
      </c>
    </row>
    <row r="169" s="2" customFormat="1" ht="33" customHeight="1">
      <c r="A169" s="37"/>
      <c r="B169" s="172"/>
      <c r="C169" s="173" t="s">
        <v>281</v>
      </c>
      <c r="D169" s="173" t="s">
        <v>204</v>
      </c>
      <c r="E169" s="174" t="s">
        <v>282</v>
      </c>
      <c r="F169" s="175" t="s">
        <v>283</v>
      </c>
      <c r="G169" s="176" t="s">
        <v>284</v>
      </c>
      <c r="H169" s="177">
        <v>361.00799999999998</v>
      </c>
      <c r="I169" s="178"/>
      <c r="J169" s="179">
        <f>ROUND(I169*H169,2)</f>
        <v>0</v>
      </c>
      <c r="K169" s="175" t="s">
        <v>207</v>
      </c>
      <c r="L169" s="38"/>
      <c r="M169" s="180" t="s">
        <v>1</v>
      </c>
      <c r="N169" s="181" t="s">
        <v>41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208</v>
      </c>
      <c r="AT169" s="184" t="s">
        <v>204</v>
      </c>
      <c r="AU169" s="184" t="s">
        <v>86</v>
      </c>
      <c r="AY169" s="18" t="s">
        <v>202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84</v>
      </c>
      <c r="BK169" s="185">
        <f>ROUND(I169*H169,2)</f>
        <v>0</v>
      </c>
      <c r="BL169" s="18" t="s">
        <v>208</v>
      </c>
      <c r="BM169" s="184" t="s">
        <v>285</v>
      </c>
    </row>
    <row r="170" s="2" customFormat="1">
      <c r="A170" s="37"/>
      <c r="B170" s="38"/>
      <c r="C170" s="37"/>
      <c r="D170" s="187" t="s">
        <v>221</v>
      </c>
      <c r="E170" s="37"/>
      <c r="F170" s="195" t="s">
        <v>286</v>
      </c>
      <c r="G170" s="37"/>
      <c r="H170" s="37"/>
      <c r="I170" s="196"/>
      <c r="J170" s="37"/>
      <c r="K170" s="37"/>
      <c r="L170" s="38"/>
      <c r="M170" s="197"/>
      <c r="N170" s="19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221</v>
      </c>
      <c r="AU170" s="18" t="s">
        <v>86</v>
      </c>
    </row>
    <row r="171" s="13" customFormat="1">
      <c r="A171" s="13"/>
      <c r="B171" s="186"/>
      <c r="C171" s="13"/>
      <c r="D171" s="187" t="s">
        <v>210</v>
      </c>
      <c r="E171" s="188" t="s">
        <v>1</v>
      </c>
      <c r="F171" s="189" t="s">
        <v>287</v>
      </c>
      <c r="G171" s="13"/>
      <c r="H171" s="190">
        <v>206.28999999999999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210</v>
      </c>
      <c r="AU171" s="188" t="s">
        <v>86</v>
      </c>
      <c r="AV171" s="13" t="s">
        <v>86</v>
      </c>
      <c r="AW171" s="13" t="s">
        <v>32</v>
      </c>
      <c r="AX171" s="13" t="s">
        <v>84</v>
      </c>
      <c r="AY171" s="188" t="s">
        <v>202</v>
      </c>
    </row>
    <row r="172" s="13" customFormat="1">
      <c r="A172" s="13"/>
      <c r="B172" s="186"/>
      <c r="C172" s="13"/>
      <c r="D172" s="187" t="s">
        <v>210</v>
      </c>
      <c r="E172" s="13"/>
      <c r="F172" s="189" t="s">
        <v>288</v>
      </c>
      <c r="G172" s="13"/>
      <c r="H172" s="190">
        <v>361.00799999999998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210</v>
      </c>
      <c r="AU172" s="188" t="s">
        <v>86</v>
      </c>
      <c r="AV172" s="13" t="s">
        <v>86</v>
      </c>
      <c r="AW172" s="13" t="s">
        <v>3</v>
      </c>
      <c r="AX172" s="13" t="s">
        <v>84</v>
      </c>
      <c r="AY172" s="188" t="s">
        <v>202</v>
      </c>
    </row>
    <row r="173" s="2" customFormat="1" ht="16.5" customHeight="1">
      <c r="A173" s="37"/>
      <c r="B173" s="172"/>
      <c r="C173" s="173" t="s">
        <v>289</v>
      </c>
      <c r="D173" s="173" t="s">
        <v>204</v>
      </c>
      <c r="E173" s="174" t="s">
        <v>290</v>
      </c>
      <c r="F173" s="175" t="s">
        <v>291</v>
      </c>
      <c r="G173" s="176" t="s">
        <v>104</v>
      </c>
      <c r="H173" s="177">
        <v>206.28999999999999</v>
      </c>
      <c r="I173" s="178"/>
      <c r="J173" s="179">
        <f>ROUND(I173*H173,2)</f>
        <v>0</v>
      </c>
      <c r="K173" s="175" t="s">
        <v>207</v>
      </c>
      <c r="L173" s="38"/>
      <c r="M173" s="180" t="s">
        <v>1</v>
      </c>
      <c r="N173" s="181" t="s">
        <v>41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208</v>
      </c>
      <c r="AT173" s="184" t="s">
        <v>204</v>
      </c>
      <c r="AU173" s="184" t="s">
        <v>86</v>
      </c>
      <c r="AY173" s="18" t="s">
        <v>202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84</v>
      </c>
      <c r="BK173" s="185">
        <f>ROUND(I173*H173,2)</f>
        <v>0</v>
      </c>
      <c r="BL173" s="18" t="s">
        <v>208</v>
      </c>
      <c r="BM173" s="184" t="s">
        <v>292</v>
      </c>
    </row>
    <row r="174" s="13" customFormat="1">
      <c r="A174" s="13"/>
      <c r="B174" s="186"/>
      <c r="C174" s="13"/>
      <c r="D174" s="187" t="s">
        <v>210</v>
      </c>
      <c r="E174" s="188" t="s">
        <v>1</v>
      </c>
      <c r="F174" s="189" t="s">
        <v>287</v>
      </c>
      <c r="G174" s="13"/>
      <c r="H174" s="190">
        <v>206.28999999999999</v>
      </c>
      <c r="I174" s="191"/>
      <c r="J174" s="13"/>
      <c r="K174" s="13"/>
      <c r="L174" s="186"/>
      <c r="M174" s="192"/>
      <c r="N174" s="193"/>
      <c r="O174" s="193"/>
      <c r="P174" s="193"/>
      <c r="Q174" s="193"/>
      <c r="R174" s="193"/>
      <c r="S174" s="193"/>
      <c r="T174" s="19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210</v>
      </c>
      <c r="AU174" s="188" t="s">
        <v>86</v>
      </c>
      <c r="AV174" s="13" t="s">
        <v>86</v>
      </c>
      <c r="AW174" s="13" t="s">
        <v>32</v>
      </c>
      <c r="AX174" s="13" t="s">
        <v>84</v>
      </c>
      <c r="AY174" s="188" t="s">
        <v>202</v>
      </c>
    </row>
    <row r="175" s="2" customFormat="1">
      <c r="A175" s="37"/>
      <c r="B175" s="172"/>
      <c r="C175" s="173" t="s">
        <v>149</v>
      </c>
      <c r="D175" s="173" t="s">
        <v>204</v>
      </c>
      <c r="E175" s="174" t="s">
        <v>293</v>
      </c>
      <c r="F175" s="175" t="s">
        <v>294</v>
      </c>
      <c r="G175" s="176" t="s">
        <v>104</v>
      </c>
      <c r="H175" s="177">
        <v>11.412000000000001</v>
      </c>
      <c r="I175" s="178"/>
      <c r="J175" s="179">
        <f>ROUND(I175*H175,2)</f>
        <v>0</v>
      </c>
      <c r="K175" s="175" t="s">
        <v>207</v>
      </c>
      <c r="L175" s="38"/>
      <c r="M175" s="180" t="s">
        <v>1</v>
      </c>
      <c r="N175" s="181" t="s">
        <v>41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208</v>
      </c>
      <c r="AT175" s="184" t="s">
        <v>204</v>
      </c>
      <c r="AU175" s="184" t="s">
        <v>86</v>
      </c>
      <c r="AY175" s="18" t="s">
        <v>202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84</v>
      </c>
      <c r="BK175" s="185">
        <f>ROUND(I175*H175,2)</f>
        <v>0</v>
      </c>
      <c r="BL175" s="18" t="s">
        <v>208</v>
      </c>
      <c r="BM175" s="184" t="s">
        <v>295</v>
      </c>
    </row>
    <row r="176" s="2" customFormat="1">
      <c r="A176" s="37"/>
      <c r="B176" s="38"/>
      <c r="C176" s="37"/>
      <c r="D176" s="187" t="s">
        <v>221</v>
      </c>
      <c r="E176" s="37"/>
      <c r="F176" s="195" t="s">
        <v>296</v>
      </c>
      <c r="G176" s="37"/>
      <c r="H176" s="37"/>
      <c r="I176" s="196"/>
      <c r="J176" s="37"/>
      <c r="K176" s="37"/>
      <c r="L176" s="38"/>
      <c r="M176" s="197"/>
      <c r="N176" s="19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221</v>
      </c>
      <c r="AU176" s="18" t="s">
        <v>86</v>
      </c>
    </row>
    <row r="177" s="13" customFormat="1">
      <c r="A177" s="13"/>
      <c r="B177" s="186"/>
      <c r="C177" s="13"/>
      <c r="D177" s="187" t="s">
        <v>210</v>
      </c>
      <c r="E177" s="188" t="s">
        <v>1</v>
      </c>
      <c r="F177" s="189" t="s">
        <v>297</v>
      </c>
      <c r="G177" s="13"/>
      <c r="H177" s="190">
        <v>6.9119999999999999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210</v>
      </c>
      <c r="AU177" s="188" t="s">
        <v>86</v>
      </c>
      <c r="AV177" s="13" t="s">
        <v>86</v>
      </c>
      <c r="AW177" s="13" t="s">
        <v>32</v>
      </c>
      <c r="AX177" s="13" t="s">
        <v>76</v>
      </c>
      <c r="AY177" s="188" t="s">
        <v>202</v>
      </c>
    </row>
    <row r="178" s="13" customFormat="1">
      <c r="A178" s="13"/>
      <c r="B178" s="186"/>
      <c r="C178" s="13"/>
      <c r="D178" s="187" t="s">
        <v>210</v>
      </c>
      <c r="E178" s="188" t="s">
        <v>1</v>
      </c>
      <c r="F178" s="189" t="s">
        <v>298</v>
      </c>
      <c r="G178" s="13"/>
      <c r="H178" s="190">
        <v>4.5</v>
      </c>
      <c r="I178" s="191"/>
      <c r="J178" s="13"/>
      <c r="K178" s="13"/>
      <c r="L178" s="186"/>
      <c r="M178" s="192"/>
      <c r="N178" s="193"/>
      <c r="O178" s="193"/>
      <c r="P178" s="193"/>
      <c r="Q178" s="193"/>
      <c r="R178" s="193"/>
      <c r="S178" s="193"/>
      <c r="T178" s="19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210</v>
      </c>
      <c r="AU178" s="188" t="s">
        <v>86</v>
      </c>
      <c r="AV178" s="13" t="s">
        <v>86</v>
      </c>
      <c r="AW178" s="13" t="s">
        <v>32</v>
      </c>
      <c r="AX178" s="13" t="s">
        <v>76</v>
      </c>
      <c r="AY178" s="188" t="s">
        <v>202</v>
      </c>
    </row>
    <row r="179" s="15" customFormat="1">
      <c r="A179" s="15"/>
      <c r="B179" s="206"/>
      <c r="C179" s="15"/>
      <c r="D179" s="187" t="s">
        <v>210</v>
      </c>
      <c r="E179" s="207" t="s">
        <v>124</v>
      </c>
      <c r="F179" s="208" t="s">
        <v>299</v>
      </c>
      <c r="G179" s="15"/>
      <c r="H179" s="209">
        <v>11.412000000000001</v>
      </c>
      <c r="I179" s="210"/>
      <c r="J179" s="15"/>
      <c r="K179" s="15"/>
      <c r="L179" s="206"/>
      <c r="M179" s="211"/>
      <c r="N179" s="212"/>
      <c r="O179" s="212"/>
      <c r="P179" s="212"/>
      <c r="Q179" s="212"/>
      <c r="R179" s="212"/>
      <c r="S179" s="212"/>
      <c r="T179" s="21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7" t="s">
        <v>210</v>
      </c>
      <c r="AU179" s="207" t="s">
        <v>86</v>
      </c>
      <c r="AV179" s="15" t="s">
        <v>208</v>
      </c>
      <c r="AW179" s="15" t="s">
        <v>32</v>
      </c>
      <c r="AX179" s="15" t="s">
        <v>84</v>
      </c>
      <c r="AY179" s="207" t="s">
        <v>202</v>
      </c>
    </row>
    <row r="180" s="2" customFormat="1">
      <c r="A180" s="37"/>
      <c r="B180" s="172"/>
      <c r="C180" s="173" t="s">
        <v>7</v>
      </c>
      <c r="D180" s="173" t="s">
        <v>204</v>
      </c>
      <c r="E180" s="174" t="s">
        <v>300</v>
      </c>
      <c r="F180" s="175" t="s">
        <v>301</v>
      </c>
      <c r="G180" s="176" t="s">
        <v>104</v>
      </c>
      <c r="H180" s="177">
        <v>1.44</v>
      </c>
      <c r="I180" s="178"/>
      <c r="J180" s="179">
        <f>ROUND(I180*H180,2)</f>
        <v>0</v>
      </c>
      <c r="K180" s="175" t="s">
        <v>207</v>
      </c>
      <c r="L180" s="38"/>
      <c r="M180" s="180" t="s">
        <v>1</v>
      </c>
      <c r="N180" s="181" t="s">
        <v>41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208</v>
      </c>
      <c r="AT180" s="184" t="s">
        <v>204</v>
      </c>
      <c r="AU180" s="184" t="s">
        <v>86</v>
      </c>
      <c r="AY180" s="18" t="s">
        <v>202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84</v>
      </c>
      <c r="BK180" s="185">
        <f>ROUND(I180*H180,2)</f>
        <v>0</v>
      </c>
      <c r="BL180" s="18" t="s">
        <v>208</v>
      </c>
      <c r="BM180" s="184" t="s">
        <v>302</v>
      </c>
    </row>
    <row r="181" s="13" customFormat="1">
      <c r="A181" s="13"/>
      <c r="B181" s="186"/>
      <c r="C181" s="13"/>
      <c r="D181" s="187" t="s">
        <v>210</v>
      </c>
      <c r="E181" s="188" t="s">
        <v>131</v>
      </c>
      <c r="F181" s="189" t="s">
        <v>303</v>
      </c>
      <c r="G181" s="13"/>
      <c r="H181" s="190">
        <v>1.44</v>
      </c>
      <c r="I181" s="191"/>
      <c r="J181" s="13"/>
      <c r="K181" s="13"/>
      <c r="L181" s="186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8" t="s">
        <v>210</v>
      </c>
      <c r="AU181" s="188" t="s">
        <v>86</v>
      </c>
      <c r="AV181" s="13" t="s">
        <v>86</v>
      </c>
      <c r="AW181" s="13" t="s">
        <v>32</v>
      </c>
      <c r="AX181" s="13" t="s">
        <v>84</v>
      </c>
      <c r="AY181" s="188" t="s">
        <v>202</v>
      </c>
    </row>
    <row r="182" s="2" customFormat="1" ht="16.5" customHeight="1">
      <c r="A182" s="37"/>
      <c r="B182" s="172"/>
      <c r="C182" s="214" t="s">
        <v>304</v>
      </c>
      <c r="D182" s="214" t="s">
        <v>305</v>
      </c>
      <c r="E182" s="215" t="s">
        <v>306</v>
      </c>
      <c r="F182" s="216" t="s">
        <v>307</v>
      </c>
      <c r="G182" s="217" t="s">
        <v>284</v>
      </c>
      <c r="H182" s="218">
        <v>23.134</v>
      </c>
      <c r="I182" s="219"/>
      <c r="J182" s="220">
        <f>ROUND(I182*H182,2)</f>
        <v>0</v>
      </c>
      <c r="K182" s="216" t="s">
        <v>207</v>
      </c>
      <c r="L182" s="221"/>
      <c r="M182" s="222" t="s">
        <v>1</v>
      </c>
      <c r="N182" s="223" t="s">
        <v>41</v>
      </c>
      <c r="O182" s="76"/>
      <c r="P182" s="182">
        <f>O182*H182</f>
        <v>0</v>
      </c>
      <c r="Q182" s="182">
        <v>1</v>
      </c>
      <c r="R182" s="182">
        <f>Q182*H182</f>
        <v>23.134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237</v>
      </c>
      <c r="AT182" s="184" t="s">
        <v>305</v>
      </c>
      <c r="AU182" s="184" t="s">
        <v>86</v>
      </c>
      <c r="AY182" s="18" t="s">
        <v>202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84</v>
      </c>
      <c r="BK182" s="185">
        <f>ROUND(I182*H182,2)</f>
        <v>0</v>
      </c>
      <c r="BL182" s="18" t="s">
        <v>208</v>
      </c>
      <c r="BM182" s="184" t="s">
        <v>308</v>
      </c>
    </row>
    <row r="183" s="2" customFormat="1">
      <c r="A183" s="37"/>
      <c r="B183" s="38"/>
      <c r="C183" s="37"/>
      <c r="D183" s="187" t="s">
        <v>221</v>
      </c>
      <c r="E183" s="37"/>
      <c r="F183" s="195" t="s">
        <v>309</v>
      </c>
      <c r="G183" s="37"/>
      <c r="H183" s="37"/>
      <c r="I183" s="196"/>
      <c r="J183" s="37"/>
      <c r="K183" s="37"/>
      <c r="L183" s="38"/>
      <c r="M183" s="197"/>
      <c r="N183" s="19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221</v>
      </c>
      <c r="AU183" s="18" t="s">
        <v>86</v>
      </c>
    </row>
    <row r="184" s="13" customFormat="1">
      <c r="A184" s="13"/>
      <c r="B184" s="186"/>
      <c r="C184" s="13"/>
      <c r="D184" s="187" t="s">
        <v>210</v>
      </c>
      <c r="E184" s="188" t="s">
        <v>1</v>
      </c>
      <c r="F184" s="189" t="s">
        <v>310</v>
      </c>
      <c r="G184" s="13"/>
      <c r="H184" s="190">
        <v>12.852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210</v>
      </c>
      <c r="AU184" s="188" t="s">
        <v>86</v>
      </c>
      <c r="AV184" s="13" t="s">
        <v>86</v>
      </c>
      <c r="AW184" s="13" t="s">
        <v>32</v>
      </c>
      <c r="AX184" s="13" t="s">
        <v>84</v>
      </c>
      <c r="AY184" s="188" t="s">
        <v>202</v>
      </c>
    </row>
    <row r="185" s="13" customFormat="1">
      <c r="A185" s="13"/>
      <c r="B185" s="186"/>
      <c r="C185" s="13"/>
      <c r="D185" s="187" t="s">
        <v>210</v>
      </c>
      <c r="E185" s="13"/>
      <c r="F185" s="189" t="s">
        <v>311</v>
      </c>
      <c r="G185" s="13"/>
      <c r="H185" s="190">
        <v>23.134</v>
      </c>
      <c r="I185" s="191"/>
      <c r="J185" s="13"/>
      <c r="K185" s="13"/>
      <c r="L185" s="186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210</v>
      </c>
      <c r="AU185" s="188" t="s">
        <v>86</v>
      </c>
      <c r="AV185" s="13" t="s">
        <v>86</v>
      </c>
      <c r="AW185" s="13" t="s">
        <v>3</v>
      </c>
      <c r="AX185" s="13" t="s">
        <v>84</v>
      </c>
      <c r="AY185" s="188" t="s">
        <v>202</v>
      </c>
    </row>
    <row r="186" s="2" customFormat="1" ht="21.75" customHeight="1">
      <c r="A186" s="37"/>
      <c r="B186" s="172"/>
      <c r="C186" s="173" t="s">
        <v>312</v>
      </c>
      <c r="D186" s="173" t="s">
        <v>204</v>
      </c>
      <c r="E186" s="174" t="s">
        <v>313</v>
      </c>
      <c r="F186" s="175" t="s">
        <v>314</v>
      </c>
      <c r="G186" s="176" t="s">
        <v>92</v>
      </c>
      <c r="H186" s="177">
        <v>362</v>
      </c>
      <c r="I186" s="178"/>
      <c r="J186" s="179">
        <f>ROUND(I186*H186,2)</f>
        <v>0</v>
      </c>
      <c r="K186" s="175" t="s">
        <v>207</v>
      </c>
      <c r="L186" s="38"/>
      <c r="M186" s="180" t="s">
        <v>1</v>
      </c>
      <c r="N186" s="181" t="s">
        <v>41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208</v>
      </c>
      <c r="AT186" s="184" t="s">
        <v>204</v>
      </c>
      <c r="AU186" s="184" t="s">
        <v>86</v>
      </c>
      <c r="AY186" s="18" t="s">
        <v>202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84</v>
      </c>
      <c r="BK186" s="185">
        <f>ROUND(I186*H186,2)</f>
        <v>0</v>
      </c>
      <c r="BL186" s="18" t="s">
        <v>208</v>
      </c>
      <c r="BM186" s="184" t="s">
        <v>315</v>
      </c>
    </row>
    <row r="187" s="13" customFormat="1">
      <c r="A187" s="13"/>
      <c r="B187" s="186"/>
      <c r="C187" s="13"/>
      <c r="D187" s="187" t="s">
        <v>210</v>
      </c>
      <c r="E187" s="188" t="s">
        <v>1</v>
      </c>
      <c r="F187" s="189" t="s">
        <v>133</v>
      </c>
      <c r="G187" s="13"/>
      <c r="H187" s="190">
        <v>362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210</v>
      </c>
      <c r="AU187" s="188" t="s">
        <v>86</v>
      </c>
      <c r="AV187" s="13" t="s">
        <v>86</v>
      </c>
      <c r="AW187" s="13" t="s">
        <v>32</v>
      </c>
      <c r="AX187" s="13" t="s">
        <v>84</v>
      </c>
      <c r="AY187" s="188" t="s">
        <v>202</v>
      </c>
    </row>
    <row r="188" s="2" customFormat="1" ht="16.5" customHeight="1">
      <c r="A188" s="37"/>
      <c r="B188" s="172"/>
      <c r="C188" s="214" t="s">
        <v>316</v>
      </c>
      <c r="D188" s="214" t="s">
        <v>305</v>
      </c>
      <c r="E188" s="215" t="s">
        <v>317</v>
      </c>
      <c r="F188" s="216" t="s">
        <v>318</v>
      </c>
      <c r="G188" s="217" t="s">
        <v>319</v>
      </c>
      <c r="H188" s="218">
        <v>7.2400000000000002</v>
      </c>
      <c r="I188" s="219"/>
      <c r="J188" s="220">
        <f>ROUND(I188*H188,2)</f>
        <v>0</v>
      </c>
      <c r="K188" s="216" t="s">
        <v>207</v>
      </c>
      <c r="L188" s="221"/>
      <c r="M188" s="222" t="s">
        <v>1</v>
      </c>
      <c r="N188" s="223" t="s">
        <v>41</v>
      </c>
      <c r="O188" s="76"/>
      <c r="P188" s="182">
        <f>O188*H188</f>
        <v>0</v>
      </c>
      <c r="Q188" s="182">
        <v>0.001</v>
      </c>
      <c r="R188" s="182">
        <f>Q188*H188</f>
        <v>0.0072400000000000008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237</v>
      </c>
      <c r="AT188" s="184" t="s">
        <v>305</v>
      </c>
      <c r="AU188" s="184" t="s">
        <v>86</v>
      </c>
      <c r="AY188" s="18" t="s">
        <v>202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84</v>
      </c>
      <c r="BK188" s="185">
        <f>ROUND(I188*H188,2)</f>
        <v>0</v>
      </c>
      <c r="BL188" s="18" t="s">
        <v>208</v>
      </c>
      <c r="BM188" s="184" t="s">
        <v>320</v>
      </c>
    </row>
    <row r="189" s="2" customFormat="1">
      <c r="A189" s="37"/>
      <c r="B189" s="38"/>
      <c r="C189" s="37"/>
      <c r="D189" s="187" t="s">
        <v>221</v>
      </c>
      <c r="E189" s="37"/>
      <c r="F189" s="195" t="s">
        <v>321</v>
      </c>
      <c r="G189" s="37"/>
      <c r="H189" s="37"/>
      <c r="I189" s="196"/>
      <c r="J189" s="37"/>
      <c r="K189" s="37"/>
      <c r="L189" s="38"/>
      <c r="M189" s="197"/>
      <c r="N189" s="19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221</v>
      </c>
      <c r="AU189" s="18" t="s">
        <v>86</v>
      </c>
    </row>
    <row r="190" s="13" customFormat="1">
      <c r="A190" s="13"/>
      <c r="B190" s="186"/>
      <c r="C190" s="13"/>
      <c r="D190" s="187" t="s">
        <v>210</v>
      </c>
      <c r="E190" s="188" t="s">
        <v>1</v>
      </c>
      <c r="F190" s="189" t="s">
        <v>133</v>
      </c>
      <c r="G190" s="13"/>
      <c r="H190" s="190">
        <v>362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210</v>
      </c>
      <c r="AU190" s="188" t="s">
        <v>86</v>
      </c>
      <c r="AV190" s="13" t="s">
        <v>86</v>
      </c>
      <c r="AW190" s="13" t="s">
        <v>32</v>
      </c>
      <c r="AX190" s="13" t="s">
        <v>84</v>
      </c>
      <c r="AY190" s="188" t="s">
        <v>202</v>
      </c>
    </row>
    <row r="191" s="13" customFormat="1">
      <c r="A191" s="13"/>
      <c r="B191" s="186"/>
      <c r="C191" s="13"/>
      <c r="D191" s="187" t="s">
        <v>210</v>
      </c>
      <c r="E191" s="13"/>
      <c r="F191" s="189" t="s">
        <v>322</v>
      </c>
      <c r="G191" s="13"/>
      <c r="H191" s="190">
        <v>7.2400000000000002</v>
      </c>
      <c r="I191" s="191"/>
      <c r="J191" s="13"/>
      <c r="K191" s="13"/>
      <c r="L191" s="186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210</v>
      </c>
      <c r="AU191" s="188" t="s">
        <v>86</v>
      </c>
      <c r="AV191" s="13" t="s">
        <v>86</v>
      </c>
      <c r="AW191" s="13" t="s">
        <v>3</v>
      </c>
      <c r="AX191" s="13" t="s">
        <v>84</v>
      </c>
      <c r="AY191" s="188" t="s">
        <v>202</v>
      </c>
    </row>
    <row r="192" s="2" customFormat="1">
      <c r="A192" s="37"/>
      <c r="B192" s="172"/>
      <c r="C192" s="173" t="s">
        <v>146</v>
      </c>
      <c r="D192" s="173" t="s">
        <v>204</v>
      </c>
      <c r="E192" s="174" t="s">
        <v>323</v>
      </c>
      <c r="F192" s="175" t="s">
        <v>324</v>
      </c>
      <c r="G192" s="176" t="s">
        <v>92</v>
      </c>
      <c r="H192" s="177">
        <v>362</v>
      </c>
      <c r="I192" s="178"/>
      <c r="J192" s="179">
        <f>ROUND(I192*H192,2)</f>
        <v>0</v>
      </c>
      <c r="K192" s="175" t="s">
        <v>207</v>
      </c>
      <c r="L192" s="38"/>
      <c r="M192" s="180" t="s">
        <v>1</v>
      </c>
      <c r="N192" s="181" t="s">
        <v>41</v>
      </c>
      <c r="O192" s="76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208</v>
      </c>
      <c r="AT192" s="184" t="s">
        <v>204</v>
      </c>
      <c r="AU192" s="184" t="s">
        <v>86</v>
      </c>
      <c r="AY192" s="18" t="s">
        <v>202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84</v>
      </c>
      <c r="BK192" s="185">
        <f>ROUND(I192*H192,2)</f>
        <v>0</v>
      </c>
      <c r="BL192" s="18" t="s">
        <v>208</v>
      </c>
      <c r="BM192" s="184" t="s">
        <v>325</v>
      </c>
    </row>
    <row r="193" s="13" customFormat="1">
      <c r="A193" s="13"/>
      <c r="B193" s="186"/>
      <c r="C193" s="13"/>
      <c r="D193" s="187" t="s">
        <v>210</v>
      </c>
      <c r="E193" s="188" t="s">
        <v>1</v>
      </c>
      <c r="F193" s="189" t="s">
        <v>133</v>
      </c>
      <c r="G193" s="13"/>
      <c r="H193" s="190">
        <v>362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210</v>
      </c>
      <c r="AU193" s="188" t="s">
        <v>86</v>
      </c>
      <c r="AV193" s="13" t="s">
        <v>86</v>
      </c>
      <c r="AW193" s="13" t="s">
        <v>32</v>
      </c>
      <c r="AX193" s="13" t="s">
        <v>84</v>
      </c>
      <c r="AY193" s="188" t="s">
        <v>202</v>
      </c>
    </row>
    <row r="194" s="2" customFormat="1" ht="16.5" customHeight="1">
      <c r="A194" s="37"/>
      <c r="B194" s="172"/>
      <c r="C194" s="214" t="s">
        <v>326</v>
      </c>
      <c r="D194" s="214" t="s">
        <v>305</v>
      </c>
      <c r="E194" s="215" t="s">
        <v>327</v>
      </c>
      <c r="F194" s="216" t="s">
        <v>328</v>
      </c>
      <c r="G194" s="217" t="s">
        <v>284</v>
      </c>
      <c r="H194" s="218">
        <v>126.7</v>
      </c>
      <c r="I194" s="219"/>
      <c r="J194" s="220">
        <f>ROUND(I194*H194,2)</f>
        <v>0</v>
      </c>
      <c r="K194" s="216" t="s">
        <v>207</v>
      </c>
      <c r="L194" s="221"/>
      <c r="M194" s="222" t="s">
        <v>1</v>
      </c>
      <c r="N194" s="223" t="s">
        <v>41</v>
      </c>
      <c r="O194" s="76"/>
      <c r="P194" s="182">
        <f>O194*H194</f>
        <v>0</v>
      </c>
      <c r="Q194" s="182">
        <v>1</v>
      </c>
      <c r="R194" s="182">
        <f>Q194*H194</f>
        <v>126.7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237</v>
      </c>
      <c r="AT194" s="184" t="s">
        <v>305</v>
      </c>
      <c r="AU194" s="184" t="s">
        <v>86</v>
      </c>
      <c r="AY194" s="18" t="s">
        <v>202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84</v>
      </c>
      <c r="BK194" s="185">
        <f>ROUND(I194*H194,2)</f>
        <v>0</v>
      </c>
      <c r="BL194" s="18" t="s">
        <v>208</v>
      </c>
      <c r="BM194" s="184" t="s">
        <v>329</v>
      </c>
    </row>
    <row r="195" s="2" customFormat="1">
      <c r="A195" s="37"/>
      <c r="B195" s="38"/>
      <c r="C195" s="37"/>
      <c r="D195" s="187" t="s">
        <v>221</v>
      </c>
      <c r="E195" s="37"/>
      <c r="F195" s="195" t="s">
        <v>309</v>
      </c>
      <c r="G195" s="37"/>
      <c r="H195" s="37"/>
      <c r="I195" s="196"/>
      <c r="J195" s="37"/>
      <c r="K195" s="37"/>
      <c r="L195" s="38"/>
      <c r="M195" s="197"/>
      <c r="N195" s="198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221</v>
      </c>
      <c r="AU195" s="18" t="s">
        <v>86</v>
      </c>
    </row>
    <row r="196" s="13" customFormat="1">
      <c r="A196" s="13"/>
      <c r="B196" s="186"/>
      <c r="C196" s="13"/>
      <c r="D196" s="187" t="s">
        <v>210</v>
      </c>
      <c r="E196" s="188" t="s">
        <v>1</v>
      </c>
      <c r="F196" s="189" t="s">
        <v>330</v>
      </c>
      <c r="G196" s="13"/>
      <c r="H196" s="190">
        <v>72.400000000000006</v>
      </c>
      <c r="I196" s="191"/>
      <c r="J196" s="13"/>
      <c r="K196" s="13"/>
      <c r="L196" s="186"/>
      <c r="M196" s="192"/>
      <c r="N196" s="193"/>
      <c r="O196" s="193"/>
      <c r="P196" s="193"/>
      <c r="Q196" s="193"/>
      <c r="R196" s="193"/>
      <c r="S196" s="193"/>
      <c r="T196" s="19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210</v>
      </c>
      <c r="AU196" s="188" t="s">
        <v>86</v>
      </c>
      <c r="AV196" s="13" t="s">
        <v>86</v>
      </c>
      <c r="AW196" s="13" t="s">
        <v>32</v>
      </c>
      <c r="AX196" s="13" t="s">
        <v>84</v>
      </c>
      <c r="AY196" s="188" t="s">
        <v>202</v>
      </c>
    </row>
    <row r="197" s="13" customFormat="1">
      <c r="A197" s="13"/>
      <c r="B197" s="186"/>
      <c r="C197" s="13"/>
      <c r="D197" s="187" t="s">
        <v>210</v>
      </c>
      <c r="E197" s="13"/>
      <c r="F197" s="189" t="s">
        <v>331</v>
      </c>
      <c r="G197" s="13"/>
      <c r="H197" s="190">
        <v>126.7</v>
      </c>
      <c r="I197" s="191"/>
      <c r="J197" s="13"/>
      <c r="K197" s="13"/>
      <c r="L197" s="186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210</v>
      </c>
      <c r="AU197" s="188" t="s">
        <v>86</v>
      </c>
      <c r="AV197" s="13" t="s">
        <v>86</v>
      </c>
      <c r="AW197" s="13" t="s">
        <v>3</v>
      </c>
      <c r="AX197" s="13" t="s">
        <v>84</v>
      </c>
      <c r="AY197" s="188" t="s">
        <v>202</v>
      </c>
    </row>
    <row r="198" s="2" customFormat="1">
      <c r="A198" s="37"/>
      <c r="B198" s="172"/>
      <c r="C198" s="173" t="s">
        <v>332</v>
      </c>
      <c r="D198" s="173" t="s">
        <v>204</v>
      </c>
      <c r="E198" s="174" t="s">
        <v>333</v>
      </c>
      <c r="F198" s="175" t="s">
        <v>334</v>
      </c>
      <c r="G198" s="176" t="s">
        <v>92</v>
      </c>
      <c r="H198" s="177">
        <v>362</v>
      </c>
      <c r="I198" s="178"/>
      <c r="J198" s="179">
        <f>ROUND(I198*H198,2)</f>
        <v>0</v>
      </c>
      <c r="K198" s="175" t="s">
        <v>207</v>
      </c>
      <c r="L198" s="38"/>
      <c r="M198" s="180" t="s">
        <v>1</v>
      </c>
      <c r="N198" s="181" t="s">
        <v>41</v>
      </c>
      <c r="O198" s="76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208</v>
      </c>
      <c r="AT198" s="184" t="s">
        <v>204</v>
      </c>
      <c r="AU198" s="184" t="s">
        <v>86</v>
      </c>
      <c r="AY198" s="18" t="s">
        <v>202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84</v>
      </c>
      <c r="BK198" s="185">
        <f>ROUND(I198*H198,2)</f>
        <v>0</v>
      </c>
      <c r="BL198" s="18" t="s">
        <v>208</v>
      </c>
      <c r="BM198" s="184" t="s">
        <v>335</v>
      </c>
    </row>
    <row r="199" s="13" customFormat="1">
      <c r="A199" s="13"/>
      <c r="B199" s="186"/>
      <c r="C199" s="13"/>
      <c r="D199" s="187" t="s">
        <v>210</v>
      </c>
      <c r="E199" s="188" t="s">
        <v>1</v>
      </c>
      <c r="F199" s="189" t="s">
        <v>133</v>
      </c>
      <c r="G199" s="13"/>
      <c r="H199" s="190">
        <v>362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210</v>
      </c>
      <c r="AU199" s="188" t="s">
        <v>86</v>
      </c>
      <c r="AV199" s="13" t="s">
        <v>86</v>
      </c>
      <c r="AW199" s="13" t="s">
        <v>32</v>
      </c>
      <c r="AX199" s="13" t="s">
        <v>84</v>
      </c>
      <c r="AY199" s="188" t="s">
        <v>202</v>
      </c>
    </row>
    <row r="200" s="2" customFormat="1">
      <c r="A200" s="37"/>
      <c r="B200" s="172"/>
      <c r="C200" s="173" t="s">
        <v>336</v>
      </c>
      <c r="D200" s="173" t="s">
        <v>204</v>
      </c>
      <c r="E200" s="174" t="s">
        <v>337</v>
      </c>
      <c r="F200" s="175" t="s">
        <v>338</v>
      </c>
      <c r="G200" s="176" t="s">
        <v>92</v>
      </c>
      <c r="H200" s="177">
        <v>4776</v>
      </c>
      <c r="I200" s="178"/>
      <c r="J200" s="179">
        <f>ROUND(I200*H200,2)</f>
        <v>0</v>
      </c>
      <c r="K200" s="175" t="s">
        <v>207</v>
      </c>
      <c r="L200" s="38"/>
      <c r="M200" s="180" t="s">
        <v>1</v>
      </c>
      <c r="N200" s="181" t="s">
        <v>41</v>
      </c>
      <c r="O200" s="76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4" t="s">
        <v>208</v>
      </c>
      <c r="AT200" s="184" t="s">
        <v>204</v>
      </c>
      <c r="AU200" s="184" t="s">
        <v>86</v>
      </c>
      <c r="AY200" s="18" t="s">
        <v>202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84</v>
      </c>
      <c r="BK200" s="185">
        <f>ROUND(I200*H200,2)</f>
        <v>0</v>
      </c>
      <c r="BL200" s="18" t="s">
        <v>208</v>
      </c>
      <c r="BM200" s="184" t="s">
        <v>339</v>
      </c>
    </row>
    <row r="201" s="13" customFormat="1">
      <c r="A201" s="13"/>
      <c r="B201" s="186"/>
      <c r="C201" s="13"/>
      <c r="D201" s="187" t="s">
        <v>210</v>
      </c>
      <c r="E201" s="188" t="s">
        <v>1</v>
      </c>
      <c r="F201" s="189" t="s">
        <v>340</v>
      </c>
      <c r="G201" s="13"/>
      <c r="H201" s="190">
        <v>200</v>
      </c>
      <c r="I201" s="191"/>
      <c r="J201" s="13"/>
      <c r="K201" s="13"/>
      <c r="L201" s="186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210</v>
      </c>
      <c r="AU201" s="188" t="s">
        <v>86</v>
      </c>
      <c r="AV201" s="13" t="s">
        <v>86</v>
      </c>
      <c r="AW201" s="13" t="s">
        <v>32</v>
      </c>
      <c r="AX201" s="13" t="s">
        <v>76</v>
      </c>
      <c r="AY201" s="188" t="s">
        <v>202</v>
      </c>
    </row>
    <row r="202" s="13" customFormat="1">
      <c r="A202" s="13"/>
      <c r="B202" s="186"/>
      <c r="C202" s="13"/>
      <c r="D202" s="187" t="s">
        <v>210</v>
      </c>
      <c r="E202" s="188" t="s">
        <v>1</v>
      </c>
      <c r="F202" s="189" t="s">
        <v>341</v>
      </c>
      <c r="G202" s="13"/>
      <c r="H202" s="190">
        <v>113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210</v>
      </c>
      <c r="AU202" s="188" t="s">
        <v>86</v>
      </c>
      <c r="AV202" s="13" t="s">
        <v>86</v>
      </c>
      <c r="AW202" s="13" t="s">
        <v>32</v>
      </c>
      <c r="AX202" s="13" t="s">
        <v>76</v>
      </c>
      <c r="AY202" s="188" t="s">
        <v>202</v>
      </c>
    </row>
    <row r="203" s="13" customFormat="1">
      <c r="A203" s="13"/>
      <c r="B203" s="186"/>
      <c r="C203" s="13"/>
      <c r="D203" s="187" t="s">
        <v>210</v>
      </c>
      <c r="E203" s="188" t="s">
        <v>1</v>
      </c>
      <c r="F203" s="189" t="s">
        <v>342</v>
      </c>
      <c r="G203" s="13"/>
      <c r="H203" s="190">
        <v>4463</v>
      </c>
      <c r="I203" s="191"/>
      <c r="J203" s="13"/>
      <c r="K203" s="13"/>
      <c r="L203" s="186"/>
      <c r="M203" s="192"/>
      <c r="N203" s="193"/>
      <c r="O203" s="193"/>
      <c r="P203" s="193"/>
      <c r="Q203" s="193"/>
      <c r="R203" s="193"/>
      <c r="S203" s="193"/>
      <c r="T203" s="19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8" t="s">
        <v>210</v>
      </c>
      <c r="AU203" s="188" t="s">
        <v>86</v>
      </c>
      <c r="AV203" s="13" t="s">
        <v>86</v>
      </c>
      <c r="AW203" s="13" t="s">
        <v>32</v>
      </c>
      <c r="AX203" s="13" t="s">
        <v>76</v>
      </c>
      <c r="AY203" s="188" t="s">
        <v>202</v>
      </c>
    </row>
    <row r="204" s="15" customFormat="1">
      <c r="A204" s="15"/>
      <c r="B204" s="206"/>
      <c r="C204" s="15"/>
      <c r="D204" s="187" t="s">
        <v>210</v>
      </c>
      <c r="E204" s="207" t="s">
        <v>1</v>
      </c>
      <c r="F204" s="208" t="s">
        <v>299</v>
      </c>
      <c r="G204" s="15"/>
      <c r="H204" s="209">
        <v>4776</v>
      </c>
      <c r="I204" s="210"/>
      <c r="J204" s="15"/>
      <c r="K204" s="15"/>
      <c r="L204" s="206"/>
      <c r="M204" s="211"/>
      <c r="N204" s="212"/>
      <c r="O204" s="212"/>
      <c r="P204" s="212"/>
      <c r="Q204" s="212"/>
      <c r="R204" s="212"/>
      <c r="S204" s="212"/>
      <c r="T204" s="21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7" t="s">
        <v>210</v>
      </c>
      <c r="AU204" s="207" t="s">
        <v>86</v>
      </c>
      <c r="AV204" s="15" t="s">
        <v>208</v>
      </c>
      <c r="AW204" s="15" t="s">
        <v>32</v>
      </c>
      <c r="AX204" s="15" t="s">
        <v>84</v>
      </c>
      <c r="AY204" s="207" t="s">
        <v>202</v>
      </c>
    </row>
    <row r="205" s="2" customFormat="1" ht="33" customHeight="1">
      <c r="A205" s="37"/>
      <c r="B205" s="172"/>
      <c r="C205" s="173" t="s">
        <v>343</v>
      </c>
      <c r="D205" s="173" t="s">
        <v>204</v>
      </c>
      <c r="E205" s="174" t="s">
        <v>344</v>
      </c>
      <c r="F205" s="175" t="s">
        <v>345</v>
      </c>
      <c r="G205" s="176" t="s">
        <v>129</v>
      </c>
      <c r="H205" s="177">
        <v>216</v>
      </c>
      <c r="I205" s="178"/>
      <c r="J205" s="179">
        <f>ROUND(I205*H205,2)</f>
        <v>0</v>
      </c>
      <c r="K205" s="175" t="s">
        <v>207</v>
      </c>
      <c r="L205" s="38"/>
      <c r="M205" s="180" t="s">
        <v>1</v>
      </c>
      <c r="N205" s="181" t="s">
        <v>41</v>
      </c>
      <c r="O205" s="76"/>
      <c r="P205" s="182">
        <f>O205*H205</f>
        <v>0</v>
      </c>
      <c r="Q205" s="182">
        <v>0.01125</v>
      </c>
      <c r="R205" s="182">
        <f>Q205*H205</f>
        <v>2.4299999999999997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208</v>
      </c>
      <c r="AT205" s="184" t="s">
        <v>204</v>
      </c>
      <c r="AU205" s="184" t="s">
        <v>86</v>
      </c>
      <c r="AY205" s="18" t="s">
        <v>202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84</v>
      </c>
      <c r="BK205" s="185">
        <f>ROUND(I205*H205,2)</f>
        <v>0</v>
      </c>
      <c r="BL205" s="18" t="s">
        <v>208</v>
      </c>
      <c r="BM205" s="184" t="s">
        <v>346</v>
      </c>
    </row>
    <row r="206" s="13" customFormat="1">
      <c r="A206" s="13"/>
      <c r="B206" s="186"/>
      <c r="C206" s="13"/>
      <c r="D206" s="187" t="s">
        <v>210</v>
      </c>
      <c r="E206" s="188" t="s">
        <v>1</v>
      </c>
      <c r="F206" s="189" t="s">
        <v>347</v>
      </c>
      <c r="G206" s="13"/>
      <c r="H206" s="190">
        <v>216</v>
      </c>
      <c r="I206" s="191"/>
      <c r="J206" s="13"/>
      <c r="K206" s="13"/>
      <c r="L206" s="186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210</v>
      </c>
      <c r="AU206" s="188" t="s">
        <v>86</v>
      </c>
      <c r="AV206" s="13" t="s">
        <v>86</v>
      </c>
      <c r="AW206" s="13" t="s">
        <v>32</v>
      </c>
      <c r="AX206" s="13" t="s">
        <v>84</v>
      </c>
      <c r="AY206" s="188" t="s">
        <v>202</v>
      </c>
    </row>
    <row r="207" s="2" customFormat="1">
      <c r="A207" s="37"/>
      <c r="B207" s="172"/>
      <c r="C207" s="173" t="s">
        <v>348</v>
      </c>
      <c r="D207" s="173" t="s">
        <v>204</v>
      </c>
      <c r="E207" s="174" t="s">
        <v>349</v>
      </c>
      <c r="F207" s="175" t="s">
        <v>350</v>
      </c>
      <c r="G207" s="176" t="s">
        <v>111</v>
      </c>
      <c r="H207" s="177">
        <v>36</v>
      </c>
      <c r="I207" s="178"/>
      <c r="J207" s="179">
        <f>ROUND(I207*H207,2)</f>
        <v>0</v>
      </c>
      <c r="K207" s="175" t="s">
        <v>207</v>
      </c>
      <c r="L207" s="38"/>
      <c r="M207" s="180" t="s">
        <v>1</v>
      </c>
      <c r="N207" s="181" t="s">
        <v>41</v>
      </c>
      <c r="O207" s="76"/>
      <c r="P207" s="182">
        <f>O207*H207</f>
        <v>0</v>
      </c>
      <c r="Q207" s="182">
        <v>0.02989</v>
      </c>
      <c r="R207" s="182">
        <f>Q207*H207</f>
        <v>1.0760399999999999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208</v>
      </c>
      <c r="AT207" s="184" t="s">
        <v>204</v>
      </c>
      <c r="AU207" s="184" t="s">
        <v>86</v>
      </c>
      <c r="AY207" s="18" t="s">
        <v>202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84</v>
      </c>
      <c r="BK207" s="185">
        <f>ROUND(I207*H207,2)</f>
        <v>0</v>
      </c>
      <c r="BL207" s="18" t="s">
        <v>208</v>
      </c>
      <c r="BM207" s="184" t="s">
        <v>351</v>
      </c>
    </row>
    <row r="208" s="2" customFormat="1">
      <c r="A208" s="37"/>
      <c r="B208" s="172"/>
      <c r="C208" s="173" t="s">
        <v>352</v>
      </c>
      <c r="D208" s="173" t="s">
        <v>204</v>
      </c>
      <c r="E208" s="174" t="s">
        <v>353</v>
      </c>
      <c r="F208" s="175" t="s">
        <v>354</v>
      </c>
      <c r="G208" s="176" t="s">
        <v>111</v>
      </c>
      <c r="H208" s="177">
        <v>36</v>
      </c>
      <c r="I208" s="178"/>
      <c r="J208" s="179">
        <f>ROUND(I208*H208,2)</f>
        <v>0</v>
      </c>
      <c r="K208" s="175" t="s">
        <v>207</v>
      </c>
      <c r="L208" s="38"/>
      <c r="M208" s="180" t="s">
        <v>1</v>
      </c>
      <c r="N208" s="181" t="s">
        <v>41</v>
      </c>
      <c r="O208" s="76"/>
      <c r="P208" s="182">
        <f>O208*H208</f>
        <v>0</v>
      </c>
      <c r="Q208" s="182">
        <v>0.038429999999999999</v>
      </c>
      <c r="R208" s="182">
        <f>Q208*H208</f>
        <v>1.38348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208</v>
      </c>
      <c r="AT208" s="184" t="s">
        <v>204</v>
      </c>
      <c r="AU208" s="184" t="s">
        <v>86</v>
      </c>
      <c r="AY208" s="18" t="s">
        <v>202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84</v>
      </c>
      <c r="BK208" s="185">
        <f>ROUND(I208*H208,2)</f>
        <v>0</v>
      </c>
      <c r="BL208" s="18" t="s">
        <v>208</v>
      </c>
      <c r="BM208" s="184" t="s">
        <v>355</v>
      </c>
    </row>
    <row r="209" s="12" customFormat="1" ht="22.8" customHeight="1">
      <c r="A209" s="12"/>
      <c r="B209" s="159"/>
      <c r="C209" s="12"/>
      <c r="D209" s="160" t="s">
        <v>75</v>
      </c>
      <c r="E209" s="170" t="s">
        <v>208</v>
      </c>
      <c r="F209" s="170" t="s">
        <v>356</v>
      </c>
      <c r="G209" s="12"/>
      <c r="H209" s="12"/>
      <c r="I209" s="162"/>
      <c r="J209" s="171">
        <f>BK209</f>
        <v>0</v>
      </c>
      <c r="K209" s="12"/>
      <c r="L209" s="159"/>
      <c r="M209" s="164"/>
      <c r="N209" s="165"/>
      <c r="O209" s="165"/>
      <c r="P209" s="166">
        <f>SUM(P210:P211)</f>
        <v>0</v>
      </c>
      <c r="Q209" s="165"/>
      <c r="R209" s="166">
        <f>SUM(R210:R211)</f>
        <v>0</v>
      </c>
      <c r="S209" s="165"/>
      <c r="T209" s="167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0" t="s">
        <v>84</v>
      </c>
      <c r="AT209" s="168" t="s">
        <v>75</v>
      </c>
      <c r="AU209" s="168" t="s">
        <v>84</v>
      </c>
      <c r="AY209" s="160" t="s">
        <v>202</v>
      </c>
      <c r="BK209" s="169">
        <f>SUM(BK210:BK211)</f>
        <v>0</v>
      </c>
    </row>
    <row r="210" s="2" customFormat="1" ht="16.5" customHeight="1">
      <c r="A210" s="37"/>
      <c r="B210" s="172"/>
      <c r="C210" s="173" t="s">
        <v>357</v>
      </c>
      <c r="D210" s="173" t="s">
        <v>204</v>
      </c>
      <c r="E210" s="174" t="s">
        <v>358</v>
      </c>
      <c r="F210" s="175" t="s">
        <v>359</v>
      </c>
      <c r="G210" s="176" t="s">
        <v>104</v>
      </c>
      <c r="H210" s="177">
        <v>2.1600000000000001</v>
      </c>
      <c r="I210" s="178"/>
      <c r="J210" s="179">
        <f>ROUND(I210*H210,2)</f>
        <v>0</v>
      </c>
      <c r="K210" s="175" t="s">
        <v>207</v>
      </c>
      <c r="L210" s="38"/>
      <c r="M210" s="180" t="s">
        <v>1</v>
      </c>
      <c r="N210" s="181" t="s">
        <v>41</v>
      </c>
      <c r="O210" s="76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208</v>
      </c>
      <c r="AT210" s="184" t="s">
        <v>204</v>
      </c>
      <c r="AU210" s="184" t="s">
        <v>86</v>
      </c>
      <c r="AY210" s="18" t="s">
        <v>202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84</v>
      </c>
      <c r="BK210" s="185">
        <f>ROUND(I210*H210,2)</f>
        <v>0</v>
      </c>
      <c r="BL210" s="18" t="s">
        <v>208</v>
      </c>
      <c r="BM210" s="184" t="s">
        <v>360</v>
      </c>
    </row>
    <row r="211" s="13" customFormat="1">
      <c r="A211" s="13"/>
      <c r="B211" s="186"/>
      <c r="C211" s="13"/>
      <c r="D211" s="187" t="s">
        <v>210</v>
      </c>
      <c r="E211" s="188" t="s">
        <v>1</v>
      </c>
      <c r="F211" s="189" t="s">
        <v>361</v>
      </c>
      <c r="G211" s="13"/>
      <c r="H211" s="190">
        <v>2.1600000000000001</v>
      </c>
      <c r="I211" s="191"/>
      <c r="J211" s="13"/>
      <c r="K211" s="13"/>
      <c r="L211" s="186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210</v>
      </c>
      <c r="AU211" s="188" t="s">
        <v>86</v>
      </c>
      <c r="AV211" s="13" t="s">
        <v>86</v>
      </c>
      <c r="AW211" s="13" t="s">
        <v>32</v>
      </c>
      <c r="AX211" s="13" t="s">
        <v>84</v>
      </c>
      <c r="AY211" s="188" t="s">
        <v>202</v>
      </c>
    </row>
    <row r="212" s="12" customFormat="1" ht="22.8" customHeight="1">
      <c r="A212" s="12"/>
      <c r="B212" s="159"/>
      <c r="C212" s="12"/>
      <c r="D212" s="160" t="s">
        <v>75</v>
      </c>
      <c r="E212" s="170" t="s">
        <v>224</v>
      </c>
      <c r="F212" s="170" t="s">
        <v>362</v>
      </c>
      <c r="G212" s="12"/>
      <c r="H212" s="12"/>
      <c r="I212" s="162"/>
      <c r="J212" s="171">
        <f>BK212</f>
        <v>0</v>
      </c>
      <c r="K212" s="12"/>
      <c r="L212" s="159"/>
      <c r="M212" s="164"/>
      <c r="N212" s="165"/>
      <c r="O212" s="165"/>
      <c r="P212" s="166">
        <f>SUM(P213:P256)</f>
        <v>0</v>
      </c>
      <c r="Q212" s="165"/>
      <c r="R212" s="166">
        <f>SUM(R213:R256)</f>
        <v>76.950880000000012</v>
      </c>
      <c r="S212" s="165"/>
      <c r="T212" s="167">
        <f>SUM(T213:T256)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0" t="s">
        <v>84</v>
      </c>
      <c r="AT212" s="168" t="s">
        <v>75</v>
      </c>
      <c r="AU212" s="168" t="s">
        <v>84</v>
      </c>
      <c r="AY212" s="160" t="s">
        <v>202</v>
      </c>
      <c r="BK212" s="169">
        <f>SUM(BK213:BK256)</f>
        <v>0</v>
      </c>
    </row>
    <row r="213" s="2" customFormat="1" ht="16.5" customHeight="1">
      <c r="A213" s="37"/>
      <c r="B213" s="172"/>
      <c r="C213" s="173" t="s">
        <v>363</v>
      </c>
      <c r="D213" s="173" t="s">
        <v>204</v>
      </c>
      <c r="E213" s="174" t="s">
        <v>364</v>
      </c>
      <c r="F213" s="175" t="s">
        <v>365</v>
      </c>
      <c r="G213" s="176" t="s">
        <v>92</v>
      </c>
      <c r="H213" s="177">
        <v>8530.2000000000007</v>
      </c>
      <c r="I213" s="178"/>
      <c r="J213" s="179">
        <f>ROUND(I213*H213,2)</f>
        <v>0</v>
      </c>
      <c r="K213" s="175" t="s">
        <v>207</v>
      </c>
      <c r="L213" s="38"/>
      <c r="M213" s="180" t="s">
        <v>1</v>
      </c>
      <c r="N213" s="181" t="s">
        <v>41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208</v>
      </c>
      <c r="AT213" s="184" t="s">
        <v>204</v>
      </c>
      <c r="AU213" s="184" t="s">
        <v>86</v>
      </c>
      <c r="AY213" s="18" t="s">
        <v>202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84</v>
      </c>
      <c r="BK213" s="185">
        <f>ROUND(I213*H213,2)</f>
        <v>0</v>
      </c>
      <c r="BL213" s="18" t="s">
        <v>208</v>
      </c>
      <c r="BM213" s="184" t="s">
        <v>366</v>
      </c>
    </row>
    <row r="214" s="2" customFormat="1">
      <c r="A214" s="37"/>
      <c r="B214" s="38"/>
      <c r="C214" s="37"/>
      <c r="D214" s="187" t="s">
        <v>221</v>
      </c>
      <c r="E214" s="37"/>
      <c r="F214" s="195" t="s">
        <v>222</v>
      </c>
      <c r="G214" s="37"/>
      <c r="H214" s="37"/>
      <c r="I214" s="196"/>
      <c r="J214" s="37"/>
      <c r="K214" s="37"/>
      <c r="L214" s="38"/>
      <c r="M214" s="197"/>
      <c r="N214" s="19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221</v>
      </c>
      <c r="AU214" s="18" t="s">
        <v>86</v>
      </c>
    </row>
    <row r="215" s="13" customFormat="1">
      <c r="A215" s="13"/>
      <c r="B215" s="186"/>
      <c r="C215" s="13"/>
      <c r="D215" s="187" t="s">
        <v>210</v>
      </c>
      <c r="E215" s="188" t="s">
        <v>1</v>
      </c>
      <c r="F215" s="189" t="s">
        <v>367</v>
      </c>
      <c r="G215" s="13"/>
      <c r="H215" s="190">
        <v>7924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210</v>
      </c>
      <c r="AU215" s="188" t="s">
        <v>86</v>
      </c>
      <c r="AV215" s="13" t="s">
        <v>86</v>
      </c>
      <c r="AW215" s="13" t="s">
        <v>32</v>
      </c>
      <c r="AX215" s="13" t="s">
        <v>76</v>
      </c>
      <c r="AY215" s="188" t="s">
        <v>202</v>
      </c>
    </row>
    <row r="216" s="13" customFormat="1">
      <c r="A216" s="13"/>
      <c r="B216" s="186"/>
      <c r="C216" s="13"/>
      <c r="D216" s="187" t="s">
        <v>210</v>
      </c>
      <c r="E216" s="188" t="s">
        <v>1</v>
      </c>
      <c r="F216" s="189" t="s">
        <v>340</v>
      </c>
      <c r="G216" s="13"/>
      <c r="H216" s="190">
        <v>200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210</v>
      </c>
      <c r="AU216" s="188" t="s">
        <v>86</v>
      </c>
      <c r="AV216" s="13" t="s">
        <v>86</v>
      </c>
      <c r="AW216" s="13" t="s">
        <v>32</v>
      </c>
      <c r="AX216" s="13" t="s">
        <v>76</v>
      </c>
      <c r="AY216" s="188" t="s">
        <v>202</v>
      </c>
    </row>
    <row r="217" s="15" customFormat="1">
      <c r="A217" s="15"/>
      <c r="B217" s="206"/>
      <c r="C217" s="15"/>
      <c r="D217" s="187" t="s">
        <v>210</v>
      </c>
      <c r="E217" s="207" t="s">
        <v>1</v>
      </c>
      <c r="F217" s="208" t="s">
        <v>299</v>
      </c>
      <c r="G217" s="15"/>
      <c r="H217" s="209">
        <v>8124</v>
      </c>
      <c r="I217" s="210"/>
      <c r="J217" s="15"/>
      <c r="K217" s="15"/>
      <c r="L217" s="206"/>
      <c r="M217" s="211"/>
      <c r="N217" s="212"/>
      <c r="O217" s="212"/>
      <c r="P217" s="212"/>
      <c r="Q217" s="212"/>
      <c r="R217" s="212"/>
      <c r="S217" s="212"/>
      <c r="T217" s="21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7" t="s">
        <v>210</v>
      </c>
      <c r="AU217" s="207" t="s">
        <v>86</v>
      </c>
      <c r="AV217" s="15" t="s">
        <v>208</v>
      </c>
      <c r="AW217" s="15" t="s">
        <v>32</v>
      </c>
      <c r="AX217" s="15" t="s">
        <v>84</v>
      </c>
      <c r="AY217" s="207" t="s">
        <v>202</v>
      </c>
    </row>
    <row r="218" s="13" customFormat="1">
      <c r="A218" s="13"/>
      <c r="B218" s="186"/>
      <c r="C218" s="13"/>
      <c r="D218" s="187" t="s">
        <v>210</v>
      </c>
      <c r="E218" s="13"/>
      <c r="F218" s="189" t="s">
        <v>368</v>
      </c>
      <c r="G218" s="13"/>
      <c r="H218" s="190">
        <v>8530.2000000000007</v>
      </c>
      <c r="I218" s="191"/>
      <c r="J218" s="13"/>
      <c r="K218" s="13"/>
      <c r="L218" s="186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210</v>
      </c>
      <c r="AU218" s="188" t="s">
        <v>86</v>
      </c>
      <c r="AV218" s="13" t="s">
        <v>86</v>
      </c>
      <c r="AW218" s="13" t="s">
        <v>3</v>
      </c>
      <c r="AX218" s="13" t="s">
        <v>84</v>
      </c>
      <c r="AY218" s="188" t="s">
        <v>202</v>
      </c>
    </row>
    <row r="219" s="2" customFormat="1" ht="16.5" customHeight="1">
      <c r="A219" s="37"/>
      <c r="B219" s="172"/>
      <c r="C219" s="173" t="s">
        <v>369</v>
      </c>
      <c r="D219" s="173" t="s">
        <v>204</v>
      </c>
      <c r="E219" s="174" t="s">
        <v>370</v>
      </c>
      <c r="F219" s="175" t="s">
        <v>371</v>
      </c>
      <c r="G219" s="176" t="s">
        <v>92</v>
      </c>
      <c r="H219" s="177">
        <v>113</v>
      </c>
      <c r="I219" s="178"/>
      <c r="J219" s="179">
        <f>ROUND(I219*H219,2)</f>
        <v>0</v>
      </c>
      <c r="K219" s="175" t="s">
        <v>207</v>
      </c>
      <c r="L219" s="38"/>
      <c r="M219" s="180" t="s">
        <v>1</v>
      </c>
      <c r="N219" s="181" t="s">
        <v>41</v>
      </c>
      <c r="O219" s="76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208</v>
      </c>
      <c r="AT219" s="184" t="s">
        <v>204</v>
      </c>
      <c r="AU219" s="184" t="s">
        <v>86</v>
      </c>
      <c r="AY219" s="18" t="s">
        <v>202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84</v>
      </c>
      <c r="BK219" s="185">
        <f>ROUND(I219*H219,2)</f>
        <v>0</v>
      </c>
      <c r="BL219" s="18" t="s">
        <v>208</v>
      </c>
      <c r="BM219" s="184" t="s">
        <v>372</v>
      </c>
    </row>
    <row r="220" s="2" customFormat="1">
      <c r="A220" s="37"/>
      <c r="B220" s="38"/>
      <c r="C220" s="37"/>
      <c r="D220" s="187" t="s">
        <v>221</v>
      </c>
      <c r="E220" s="37"/>
      <c r="F220" s="195" t="s">
        <v>373</v>
      </c>
      <c r="G220" s="37"/>
      <c r="H220" s="37"/>
      <c r="I220" s="196"/>
      <c r="J220" s="37"/>
      <c r="K220" s="37"/>
      <c r="L220" s="38"/>
      <c r="M220" s="197"/>
      <c r="N220" s="19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221</v>
      </c>
      <c r="AU220" s="18" t="s">
        <v>86</v>
      </c>
    </row>
    <row r="221" s="13" customFormat="1">
      <c r="A221" s="13"/>
      <c r="B221" s="186"/>
      <c r="C221" s="13"/>
      <c r="D221" s="187" t="s">
        <v>210</v>
      </c>
      <c r="E221" s="188" t="s">
        <v>1</v>
      </c>
      <c r="F221" s="189" t="s">
        <v>341</v>
      </c>
      <c r="G221" s="13"/>
      <c r="H221" s="190">
        <v>113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210</v>
      </c>
      <c r="AU221" s="188" t="s">
        <v>86</v>
      </c>
      <c r="AV221" s="13" t="s">
        <v>86</v>
      </c>
      <c r="AW221" s="13" t="s">
        <v>32</v>
      </c>
      <c r="AX221" s="13" t="s">
        <v>84</v>
      </c>
      <c r="AY221" s="188" t="s">
        <v>202</v>
      </c>
    </row>
    <row r="222" s="2" customFormat="1" ht="16.5" customHeight="1">
      <c r="A222" s="37"/>
      <c r="B222" s="172"/>
      <c r="C222" s="173" t="s">
        <v>374</v>
      </c>
      <c r="D222" s="173" t="s">
        <v>204</v>
      </c>
      <c r="E222" s="174" t="s">
        <v>375</v>
      </c>
      <c r="F222" s="175" t="s">
        <v>376</v>
      </c>
      <c r="G222" s="176" t="s">
        <v>92</v>
      </c>
      <c r="H222" s="177">
        <v>551.10000000000002</v>
      </c>
      <c r="I222" s="178"/>
      <c r="J222" s="179">
        <f>ROUND(I222*H222,2)</f>
        <v>0</v>
      </c>
      <c r="K222" s="175" t="s">
        <v>207</v>
      </c>
      <c r="L222" s="38"/>
      <c r="M222" s="180" t="s">
        <v>1</v>
      </c>
      <c r="N222" s="181" t="s">
        <v>41</v>
      </c>
      <c r="O222" s="76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208</v>
      </c>
      <c r="AT222" s="184" t="s">
        <v>204</v>
      </c>
      <c r="AU222" s="184" t="s">
        <v>86</v>
      </c>
      <c r="AY222" s="18" t="s">
        <v>202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84</v>
      </c>
      <c r="BK222" s="185">
        <f>ROUND(I222*H222,2)</f>
        <v>0</v>
      </c>
      <c r="BL222" s="18" t="s">
        <v>208</v>
      </c>
      <c r="BM222" s="184" t="s">
        <v>377</v>
      </c>
    </row>
    <row r="223" s="2" customFormat="1">
      <c r="A223" s="37"/>
      <c r="B223" s="38"/>
      <c r="C223" s="37"/>
      <c r="D223" s="187" t="s">
        <v>221</v>
      </c>
      <c r="E223" s="37"/>
      <c r="F223" s="195" t="s">
        <v>222</v>
      </c>
      <c r="G223" s="37"/>
      <c r="H223" s="37"/>
      <c r="I223" s="196"/>
      <c r="J223" s="37"/>
      <c r="K223" s="37"/>
      <c r="L223" s="38"/>
      <c r="M223" s="197"/>
      <c r="N223" s="19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221</v>
      </c>
      <c r="AU223" s="18" t="s">
        <v>86</v>
      </c>
    </row>
    <row r="224" s="13" customFormat="1">
      <c r="A224" s="13"/>
      <c r="B224" s="186"/>
      <c r="C224" s="13"/>
      <c r="D224" s="187" t="s">
        <v>210</v>
      </c>
      <c r="E224" s="188" t="s">
        <v>1</v>
      </c>
      <c r="F224" s="189" t="s">
        <v>156</v>
      </c>
      <c r="G224" s="13"/>
      <c r="H224" s="190">
        <v>501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210</v>
      </c>
      <c r="AU224" s="188" t="s">
        <v>86</v>
      </c>
      <c r="AV224" s="13" t="s">
        <v>86</v>
      </c>
      <c r="AW224" s="13" t="s">
        <v>32</v>
      </c>
      <c r="AX224" s="13" t="s">
        <v>84</v>
      </c>
      <c r="AY224" s="188" t="s">
        <v>202</v>
      </c>
    </row>
    <row r="225" s="13" customFormat="1">
      <c r="A225" s="13"/>
      <c r="B225" s="186"/>
      <c r="C225" s="13"/>
      <c r="D225" s="187" t="s">
        <v>210</v>
      </c>
      <c r="E225" s="13"/>
      <c r="F225" s="189" t="s">
        <v>378</v>
      </c>
      <c r="G225" s="13"/>
      <c r="H225" s="190">
        <v>551.10000000000002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210</v>
      </c>
      <c r="AU225" s="188" t="s">
        <v>86</v>
      </c>
      <c r="AV225" s="13" t="s">
        <v>86</v>
      </c>
      <c r="AW225" s="13" t="s">
        <v>3</v>
      </c>
      <c r="AX225" s="13" t="s">
        <v>84</v>
      </c>
      <c r="AY225" s="188" t="s">
        <v>202</v>
      </c>
    </row>
    <row r="226" s="2" customFormat="1" ht="33" customHeight="1">
      <c r="A226" s="37"/>
      <c r="B226" s="172"/>
      <c r="C226" s="173" t="s">
        <v>379</v>
      </c>
      <c r="D226" s="173" t="s">
        <v>204</v>
      </c>
      <c r="E226" s="174" t="s">
        <v>380</v>
      </c>
      <c r="F226" s="175" t="s">
        <v>381</v>
      </c>
      <c r="G226" s="176" t="s">
        <v>92</v>
      </c>
      <c r="H226" s="177">
        <v>3962</v>
      </c>
      <c r="I226" s="178"/>
      <c r="J226" s="179">
        <f>ROUND(I226*H226,2)</f>
        <v>0</v>
      </c>
      <c r="K226" s="175" t="s">
        <v>207</v>
      </c>
      <c r="L226" s="38"/>
      <c r="M226" s="180" t="s">
        <v>1</v>
      </c>
      <c r="N226" s="181" t="s">
        <v>41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208</v>
      </c>
      <c r="AT226" s="184" t="s">
        <v>204</v>
      </c>
      <c r="AU226" s="184" t="s">
        <v>86</v>
      </c>
      <c r="AY226" s="18" t="s">
        <v>202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84</v>
      </c>
      <c r="BK226" s="185">
        <f>ROUND(I226*H226,2)</f>
        <v>0</v>
      </c>
      <c r="BL226" s="18" t="s">
        <v>208</v>
      </c>
      <c r="BM226" s="184" t="s">
        <v>382</v>
      </c>
    </row>
    <row r="227" s="14" customFormat="1">
      <c r="A227" s="14"/>
      <c r="B227" s="199"/>
      <c r="C227" s="14"/>
      <c r="D227" s="187" t="s">
        <v>210</v>
      </c>
      <c r="E227" s="200" t="s">
        <v>1</v>
      </c>
      <c r="F227" s="201" t="s">
        <v>383</v>
      </c>
      <c r="G227" s="14"/>
      <c r="H227" s="200" t="s">
        <v>1</v>
      </c>
      <c r="I227" s="202"/>
      <c r="J227" s="14"/>
      <c r="K227" s="14"/>
      <c r="L227" s="199"/>
      <c r="M227" s="203"/>
      <c r="N227" s="204"/>
      <c r="O227" s="204"/>
      <c r="P227" s="204"/>
      <c r="Q227" s="204"/>
      <c r="R227" s="204"/>
      <c r="S227" s="204"/>
      <c r="T227" s="20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0" t="s">
        <v>210</v>
      </c>
      <c r="AU227" s="200" t="s">
        <v>86</v>
      </c>
      <c r="AV227" s="14" t="s">
        <v>84</v>
      </c>
      <c r="AW227" s="14" t="s">
        <v>32</v>
      </c>
      <c r="AX227" s="14" t="s">
        <v>76</v>
      </c>
      <c r="AY227" s="200" t="s">
        <v>202</v>
      </c>
    </row>
    <row r="228" s="13" customFormat="1">
      <c r="A228" s="13"/>
      <c r="B228" s="186"/>
      <c r="C228" s="13"/>
      <c r="D228" s="187" t="s">
        <v>210</v>
      </c>
      <c r="E228" s="188" t="s">
        <v>1</v>
      </c>
      <c r="F228" s="189" t="s">
        <v>136</v>
      </c>
      <c r="G228" s="13"/>
      <c r="H228" s="190">
        <v>3962</v>
      </c>
      <c r="I228" s="191"/>
      <c r="J228" s="13"/>
      <c r="K228" s="13"/>
      <c r="L228" s="186"/>
      <c r="M228" s="192"/>
      <c r="N228" s="193"/>
      <c r="O228" s="193"/>
      <c r="P228" s="193"/>
      <c r="Q228" s="193"/>
      <c r="R228" s="193"/>
      <c r="S228" s="193"/>
      <c r="T228" s="19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210</v>
      </c>
      <c r="AU228" s="188" t="s">
        <v>86</v>
      </c>
      <c r="AV228" s="13" t="s">
        <v>86</v>
      </c>
      <c r="AW228" s="13" t="s">
        <v>32</v>
      </c>
      <c r="AX228" s="13" t="s">
        <v>84</v>
      </c>
      <c r="AY228" s="188" t="s">
        <v>202</v>
      </c>
    </row>
    <row r="229" s="2" customFormat="1">
      <c r="A229" s="37"/>
      <c r="B229" s="172"/>
      <c r="C229" s="173" t="s">
        <v>384</v>
      </c>
      <c r="D229" s="173" t="s">
        <v>204</v>
      </c>
      <c r="E229" s="174" t="s">
        <v>385</v>
      </c>
      <c r="F229" s="175" t="s">
        <v>386</v>
      </c>
      <c r="G229" s="176" t="s">
        <v>92</v>
      </c>
      <c r="H229" s="177">
        <v>3962</v>
      </c>
      <c r="I229" s="178"/>
      <c r="J229" s="179">
        <f>ROUND(I229*H229,2)</f>
        <v>0</v>
      </c>
      <c r="K229" s="175" t="s">
        <v>207</v>
      </c>
      <c r="L229" s="38"/>
      <c r="M229" s="180" t="s">
        <v>1</v>
      </c>
      <c r="N229" s="181" t="s">
        <v>41</v>
      </c>
      <c r="O229" s="76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208</v>
      </c>
      <c r="AT229" s="184" t="s">
        <v>204</v>
      </c>
      <c r="AU229" s="184" t="s">
        <v>86</v>
      </c>
      <c r="AY229" s="18" t="s">
        <v>202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84</v>
      </c>
      <c r="BK229" s="185">
        <f>ROUND(I229*H229,2)</f>
        <v>0</v>
      </c>
      <c r="BL229" s="18" t="s">
        <v>208</v>
      </c>
      <c r="BM229" s="184" t="s">
        <v>387</v>
      </c>
    </row>
    <row r="230" s="2" customFormat="1">
      <c r="A230" s="37"/>
      <c r="B230" s="38"/>
      <c r="C230" s="37"/>
      <c r="D230" s="187" t="s">
        <v>221</v>
      </c>
      <c r="E230" s="37"/>
      <c r="F230" s="195" t="s">
        <v>388</v>
      </c>
      <c r="G230" s="37"/>
      <c r="H230" s="37"/>
      <c r="I230" s="196"/>
      <c r="J230" s="37"/>
      <c r="K230" s="37"/>
      <c r="L230" s="38"/>
      <c r="M230" s="197"/>
      <c r="N230" s="19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221</v>
      </c>
      <c r="AU230" s="18" t="s">
        <v>86</v>
      </c>
    </row>
    <row r="231" s="13" customFormat="1">
      <c r="A231" s="13"/>
      <c r="B231" s="186"/>
      <c r="C231" s="13"/>
      <c r="D231" s="187" t="s">
        <v>210</v>
      </c>
      <c r="E231" s="188" t="s">
        <v>1</v>
      </c>
      <c r="F231" s="189" t="s">
        <v>136</v>
      </c>
      <c r="G231" s="13"/>
      <c r="H231" s="190">
        <v>3962</v>
      </c>
      <c r="I231" s="191"/>
      <c r="J231" s="13"/>
      <c r="K231" s="13"/>
      <c r="L231" s="186"/>
      <c r="M231" s="192"/>
      <c r="N231" s="193"/>
      <c r="O231" s="193"/>
      <c r="P231" s="193"/>
      <c r="Q231" s="193"/>
      <c r="R231" s="193"/>
      <c r="S231" s="193"/>
      <c r="T231" s="19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8" t="s">
        <v>210</v>
      </c>
      <c r="AU231" s="188" t="s">
        <v>86</v>
      </c>
      <c r="AV231" s="13" t="s">
        <v>86</v>
      </c>
      <c r="AW231" s="13" t="s">
        <v>32</v>
      </c>
      <c r="AX231" s="13" t="s">
        <v>84</v>
      </c>
      <c r="AY231" s="188" t="s">
        <v>202</v>
      </c>
    </row>
    <row r="232" s="2" customFormat="1" ht="21.75" customHeight="1">
      <c r="A232" s="37"/>
      <c r="B232" s="172"/>
      <c r="C232" s="173" t="s">
        <v>389</v>
      </c>
      <c r="D232" s="173" t="s">
        <v>204</v>
      </c>
      <c r="E232" s="174" t="s">
        <v>390</v>
      </c>
      <c r="F232" s="175" t="s">
        <v>391</v>
      </c>
      <c r="G232" s="176" t="s">
        <v>92</v>
      </c>
      <c r="H232" s="177">
        <v>3962</v>
      </c>
      <c r="I232" s="178"/>
      <c r="J232" s="179">
        <f>ROUND(I232*H232,2)</f>
        <v>0</v>
      </c>
      <c r="K232" s="175" t="s">
        <v>207</v>
      </c>
      <c r="L232" s="38"/>
      <c r="M232" s="180" t="s">
        <v>1</v>
      </c>
      <c r="N232" s="181" t="s">
        <v>41</v>
      </c>
      <c r="O232" s="76"/>
      <c r="P232" s="182">
        <f>O232*H232</f>
        <v>0</v>
      </c>
      <c r="Q232" s="182">
        <v>0.00060999999999999997</v>
      </c>
      <c r="R232" s="182">
        <f>Q232*H232</f>
        <v>2.41682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208</v>
      </c>
      <c r="AT232" s="184" t="s">
        <v>204</v>
      </c>
      <c r="AU232" s="184" t="s">
        <v>86</v>
      </c>
      <c r="AY232" s="18" t="s">
        <v>202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84</v>
      </c>
      <c r="BK232" s="185">
        <f>ROUND(I232*H232,2)</f>
        <v>0</v>
      </c>
      <c r="BL232" s="18" t="s">
        <v>208</v>
      </c>
      <c r="BM232" s="184" t="s">
        <v>392</v>
      </c>
    </row>
    <row r="233" s="13" customFormat="1">
      <c r="A233" s="13"/>
      <c r="B233" s="186"/>
      <c r="C233" s="13"/>
      <c r="D233" s="187" t="s">
        <v>210</v>
      </c>
      <c r="E233" s="188" t="s">
        <v>1</v>
      </c>
      <c r="F233" s="189" t="s">
        <v>136</v>
      </c>
      <c r="G233" s="13"/>
      <c r="H233" s="190">
        <v>3962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210</v>
      </c>
      <c r="AU233" s="188" t="s">
        <v>86</v>
      </c>
      <c r="AV233" s="13" t="s">
        <v>86</v>
      </c>
      <c r="AW233" s="13" t="s">
        <v>32</v>
      </c>
      <c r="AX233" s="13" t="s">
        <v>84</v>
      </c>
      <c r="AY233" s="188" t="s">
        <v>202</v>
      </c>
    </row>
    <row r="234" s="2" customFormat="1" ht="33" customHeight="1">
      <c r="A234" s="37"/>
      <c r="B234" s="172"/>
      <c r="C234" s="173" t="s">
        <v>393</v>
      </c>
      <c r="D234" s="173" t="s">
        <v>204</v>
      </c>
      <c r="E234" s="174" t="s">
        <v>394</v>
      </c>
      <c r="F234" s="175" t="s">
        <v>395</v>
      </c>
      <c r="G234" s="176" t="s">
        <v>92</v>
      </c>
      <c r="H234" s="177">
        <v>3962</v>
      </c>
      <c r="I234" s="178"/>
      <c r="J234" s="179">
        <f>ROUND(I234*H234,2)</f>
        <v>0</v>
      </c>
      <c r="K234" s="175" t="s">
        <v>207</v>
      </c>
      <c r="L234" s="38"/>
      <c r="M234" s="180" t="s">
        <v>1</v>
      </c>
      <c r="N234" s="181" t="s">
        <v>41</v>
      </c>
      <c r="O234" s="76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208</v>
      </c>
      <c r="AT234" s="184" t="s">
        <v>204</v>
      </c>
      <c r="AU234" s="184" t="s">
        <v>86</v>
      </c>
      <c r="AY234" s="18" t="s">
        <v>202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84</v>
      </c>
      <c r="BK234" s="185">
        <f>ROUND(I234*H234,2)</f>
        <v>0</v>
      </c>
      <c r="BL234" s="18" t="s">
        <v>208</v>
      </c>
      <c r="BM234" s="184" t="s">
        <v>396</v>
      </c>
    </row>
    <row r="235" s="13" customFormat="1">
      <c r="A235" s="13"/>
      <c r="B235" s="186"/>
      <c r="C235" s="13"/>
      <c r="D235" s="187" t="s">
        <v>210</v>
      </c>
      <c r="E235" s="188" t="s">
        <v>1</v>
      </c>
      <c r="F235" s="189" t="s">
        <v>136</v>
      </c>
      <c r="G235" s="13"/>
      <c r="H235" s="190">
        <v>3962</v>
      </c>
      <c r="I235" s="191"/>
      <c r="J235" s="13"/>
      <c r="K235" s="13"/>
      <c r="L235" s="186"/>
      <c r="M235" s="192"/>
      <c r="N235" s="193"/>
      <c r="O235" s="193"/>
      <c r="P235" s="193"/>
      <c r="Q235" s="193"/>
      <c r="R235" s="193"/>
      <c r="S235" s="193"/>
      <c r="T235" s="19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210</v>
      </c>
      <c r="AU235" s="188" t="s">
        <v>86</v>
      </c>
      <c r="AV235" s="13" t="s">
        <v>86</v>
      </c>
      <c r="AW235" s="13" t="s">
        <v>32</v>
      </c>
      <c r="AX235" s="13" t="s">
        <v>84</v>
      </c>
      <c r="AY235" s="188" t="s">
        <v>202</v>
      </c>
    </row>
    <row r="236" s="2" customFormat="1">
      <c r="A236" s="37"/>
      <c r="B236" s="172"/>
      <c r="C236" s="173" t="s">
        <v>397</v>
      </c>
      <c r="D236" s="173" t="s">
        <v>204</v>
      </c>
      <c r="E236" s="174" t="s">
        <v>398</v>
      </c>
      <c r="F236" s="175" t="s">
        <v>399</v>
      </c>
      <c r="G236" s="176" t="s">
        <v>92</v>
      </c>
      <c r="H236" s="177">
        <v>3962</v>
      </c>
      <c r="I236" s="178"/>
      <c r="J236" s="179">
        <f>ROUND(I236*H236,2)</f>
        <v>0</v>
      </c>
      <c r="K236" s="175" t="s">
        <v>207</v>
      </c>
      <c r="L236" s="38"/>
      <c r="M236" s="180" t="s">
        <v>1</v>
      </c>
      <c r="N236" s="181" t="s">
        <v>41</v>
      </c>
      <c r="O236" s="76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208</v>
      </c>
      <c r="AT236" s="184" t="s">
        <v>204</v>
      </c>
      <c r="AU236" s="184" t="s">
        <v>86</v>
      </c>
      <c r="AY236" s="18" t="s">
        <v>202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84</v>
      </c>
      <c r="BK236" s="185">
        <f>ROUND(I236*H236,2)</f>
        <v>0</v>
      </c>
      <c r="BL236" s="18" t="s">
        <v>208</v>
      </c>
      <c r="BM236" s="184" t="s">
        <v>400</v>
      </c>
    </row>
    <row r="237" s="14" customFormat="1">
      <c r="A237" s="14"/>
      <c r="B237" s="199"/>
      <c r="C237" s="14"/>
      <c r="D237" s="187" t="s">
        <v>210</v>
      </c>
      <c r="E237" s="200" t="s">
        <v>1</v>
      </c>
      <c r="F237" s="201" t="s">
        <v>401</v>
      </c>
      <c r="G237" s="14"/>
      <c r="H237" s="200" t="s">
        <v>1</v>
      </c>
      <c r="I237" s="202"/>
      <c r="J237" s="14"/>
      <c r="K237" s="14"/>
      <c r="L237" s="199"/>
      <c r="M237" s="203"/>
      <c r="N237" s="204"/>
      <c r="O237" s="204"/>
      <c r="P237" s="204"/>
      <c r="Q237" s="204"/>
      <c r="R237" s="204"/>
      <c r="S237" s="204"/>
      <c r="T237" s="20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0" t="s">
        <v>210</v>
      </c>
      <c r="AU237" s="200" t="s">
        <v>86</v>
      </c>
      <c r="AV237" s="14" t="s">
        <v>84</v>
      </c>
      <c r="AW237" s="14" t="s">
        <v>32</v>
      </c>
      <c r="AX237" s="14" t="s">
        <v>76</v>
      </c>
      <c r="AY237" s="200" t="s">
        <v>202</v>
      </c>
    </row>
    <row r="238" s="13" customFormat="1">
      <c r="A238" s="13"/>
      <c r="B238" s="186"/>
      <c r="C238" s="13"/>
      <c r="D238" s="187" t="s">
        <v>210</v>
      </c>
      <c r="E238" s="188" t="s">
        <v>1</v>
      </c>
      <c r="F238" s="189" t="s">
        <v>136</v>
      </c>
      <c r="G238" s="13"/>
      <c r="H238" s="190">
        <v>3962</v>
      </c>
      <c r="I238" s="191"/>
      <c r="J238" s="13"/>
      <c r="K238" s="13"/>
      <c r="L238" s="186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210</v>
      </c>
      <c r="AU238" s="188" t="s">
        <v>86</v>
      </c>
      <c r="AV238" s="13" t="s">
        <v>86</v>
      </c>
      <c r="AW238" s="13" t="s">
        <v>32</v>
      </c>
      <c r="AX238" s="13" t="s">
        <v>84</v>
      </c>
      <c r="AY238" s="188" t="s">
        <v>202</v>
      </c>
    </row>
    <row r="239" s="2" customFormat="1">
      <c r="A239" s="37"/>
      <c r="B239" s="172"/>
      <c r="C239" s="173" t="s">
        <v>402</v>
      </c>
      <c r="D239" s="173" t="s">
        <v>204</v>
      </c>
      <c r="E239" s="174" t="s">
        <v>403</v>
      </c>
      <c r="F239" s="175" t="s">
        <v>404</v>
      </c>
      <c r="G239" s="176" t="s">
        <v>92</v>
      </c>
      <c r="H239" s="177">
        <v>200</v>
      </c>
      <c r="I239" s="178"/>
      <c r="J239" s="179">
        <f>ROUND(I239*H239,2)</f>
        <v>0</v>
      </c>
      <c r="K239" s="175" t="s">
        <v>207</v>
      </c>
      <c r="L239" s="38"/>
      <c r="M239" s="180" t="s">
        <v>1</v>
      </c>
      <c r="N239" s="181" t="s">
        <v>41</v>
      </c>
      <c r="O239" s="76"/>
      <c r="P239" s="182">
        <f>O239*H239</f>
        <v>0</v>
      </c>
      <c r="Q239" s="182">
        <v>0.084250000000000005</v>
      </c>
      <c r="R239" s="182">
        <f>Q239*H239</f>
        <v>16.850000000000001</v>
      </c>
      <c r="S239" s="182">
        <v>0</v>
      </c>
      <c r="T239" s="18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4" t="s">
        <v>208</v>
      </c>
      <c r="AT239" s="184" t="s">
        <v>204</v>
      </c>
      <c r="AU239" s="184" t="s">
        <v>86</v>
      </c>
      <c r="AY239" s="18" t="s">
        <v>202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84</v>
      </c>
      <c r="BK239" s="185">
        <f>ROUND(I239*H239,2)</f>
        <v>0</v>
      </c>
      <c r="BL239" s="18" t="s">
        <v>208</v>
      </c>
      <c r="BM239" s="184" t="s">
        <v>405</v>
      </c>
    </row>
    <row r="240" s="2" customFormat="1">
      <c r="A240" s="37"/>
      <c r="B240" s="38"/>
      <c r="C240" s="37"/>
      <c r="D240" s="187" t="s">
        <v>221</v>
      </c>
      <c r="E240" s="37"/>
      <c r="F240" s="195" t="s">
        <v>406</v>
      </c>
      <c r="G240" s="37"/>
      <c r="H240" s="37"/>
      <c r="I240" s="196"/>
      <c r="J240" s="37"/>
      <c r="K240" s="37"/>
      <c r="L240" s="38"/>
      <c r="M240" s="197"/>
      <c r="N240" s="198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221</v>
      </c>
      <c r="AU240" s="18" t="s">
        <v>86</v>
      </c>
    </row>
    <row r="241" s="13" customFormat="1">
      <c r="A241" s="13"/>
      <c r="B241" s="186"/>
      <c r="C241" s="13"/>
      <c r="D241" s="187" t="s">
        <v>210</v>
      </c>
      <c r="E241" s="188" t="s">
        <v>1</v>
      </c>
      <c r="F241" s="189" t="s">
        <v>340</v>
      </c>
      <c r="G241" s="13"/>
      <c r="H241" s="190">
        <v>200</v>
      </c>
      <c r="I241" s="191"/>
      <c r="J241" s="13"/>
      <c r="K241" s="13"/>
      <c r="L241" s="186"/>
      <c r="M241" s="192"/>
      <c r="N241" s="193"/>
      <c r="O241" s="193"/>
      <c r="P241" s="193"/>
      <c r="Q241" s="193"/>
      <c r="R241" s="193"/>
      <c r="S241" s="193"/>
      <c r="T241" s="19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8" t="s">
        <v>210</v>
      </c>
      <c r="AU241" s="188" t="s">
        <v>86</v>
      </c>
      <c r="AV241" s="13" t="s">
        <v>86</v>
      </c>
      <c r="AW241" s="13" t="s">
        <v>32</v>
      </c>
      <c r="AX241" s="13" t="s">
        <v>84</v>
      </c>
      <c r="AY241" s="188" t="s">
        <v>202</v>
      </c>
    </row>
    <row r="242" s="2" customFormat="1" ht="21.75" customHeight="1">
      <c r="A242" s="37"/>
      <c r="B242" s="172"/>
      <c r="C242" s="214" t="s">
        <v>407</v>
      </c>
      <c r="D242" s="214" t="s">
        <v>305</v>
      </c>
      <c r="E242" s="215" t="s">
        <v>408</v>
      </c>
      <c r="F242" s="216" t="s">
        <v>409</v>
      </c>
      <c r="G242" s="217" t="s">
        <v>92</v>
      </c>
      <c r="H242" s="218">
        <v>180</v>
      </c>
      <c r="I242" s="219"/>
      <c r="J242" s="220">
        <f>ROUND(I242*H242,2)</f>
        <v>0</v>
      </c>
      <c r="K242" s="216" t="s">
        <v>207</v>
      </c>
      <c r="L242" s="221"/>
      <c r="M242" s="222" t="s">
        <v>1</v>
      </c>
      <c r="N242" s="223" t="s">
        <v>41</v>
      </c>
      <c r="O242" s="76"/>
      <c r="P242" s="182">
        <f>O242*H242</f>
        <v>0</v>
      </c>
      <c r="Q242" s="182">
        <v>0.13100000000000001</v>
      </c>
      <c r="R242" s="182">
        <f>Q242*H242</f>
        <v>23.580000000000002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237</v>
      </c>
      <c r="AT242" s="184" t="s">
        <v>305</v>
      </c>
      <c r="AU242" s="184" t="s">
        <v>86</v>
      </c>
      <c r="AY242" s="18" t="s">
        <v>202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84</v>
      </c>
      <c r="BK242" s="185">
        <f>ROUND(I242*H242,2)</f>
        <v>0</v>
      </c>
      <c r="BL242" s="18" t="s">
        <v>208</v>
      </c>
      <c r="BM242" s="184" t="s">
        <v>410</v>
      </c>
    </row>
    <row r="243" s="13" customFormat="1">
      <c r="A243" s="13"/>
      <c r="B243" s="186"/>
      <c r="C243" s="13"/>
      <c r="D243" s="187" t="s">
        <v>210</v>
      </c>
      <c r="E243" s="188" t="s">
        <v>1</v>
      </c>
      <c r="F243" s="189" t="s">
        <v>162</v>
      </c>
      <c r="G243" s="13"/>
      <c r="H243" s="190">
        <v>180</v>
      </c>
      <c r="I243" s="191"/>
      <c r="J243" s="13"/>
      <c r="K243" s="13"/>
      <c r="L243" s="186"/>
      <c r="M243" s="192"/>
      <c r="N243" s="193"/>
      <c r="O243" s="193"/>
      <c r="P243" s="193"/>
      <c r="Q243" s="193"/>
      <c r="R243" s="193"/>
      <c r="S243" s="193"/>
      <c r="T243" s="19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8" t="s">
        <v>210</v>
      </c>
      <c r="AU243" s="188" t="s">
        <v>86</v>
      </c>
      <c r="AV243" s="13" t="s">
        <v>86</v>
      </c>
      <c r="AW243" s="13" t="s">
        <v>32</v>
      </c>
      <c r="AX243" s="13" t="s">
        <v>84</v>
      </c>
      <c r="AY243" s="188" t="s">
        <v>202</v>
      </c>
    </row>
    <row r="244" s="2" customFormat="1">
      <c r="A244" s="37"/>
      <c r="B244" s="172"/>
      <c r="C244" s="214" t="s">
        <v>411</v>
      </c>
      <c r="D244" s="214" t="s">
        <v>305</v>
      </c>
      <c r="E244" s="215" t="s">
        <v>412</v>
      </c>
      <c r="F244" s="216" t="s">
        <v>413</v>
      </c>
      <c r="G244" s="217" t="s">
        <v>92</v>
      </c>
      <c r="H244" s="218">
        <v>20</v>
      </c>
      <c r="I244" s="219"/>
      <c r="J244" s="220">
        <f>ROUND(I244*H244,2)</f>
        <v>0</v>
      </c>
      <c r="K244" s="216" t="s">
        <v>207</v>
      </c>
      <c r="L244" s="221"/>
      <c r="M244" s="222" t="s">
        <v>1</v>
      </c>
      <c r="N244" s="223" t="s">
        <v>41</v>
      </c>
      <c r="O244" s="76"/>
      <c r="P244" s="182">
        <f>O244*H244</f>
        <v>0</v>
      </c>
      <c r="Q244" s="182">
        <v>0.13100000000000001</v>
      </c>
      <c r="R244" s="182">
        <f>Q244*H244</f>
        <v>2.6200000000000001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237</v>
      </c>
      <c r="AT244" s="184" t="s">
        <v>305</v>
      </c>
      <c r="AU244" s="184" t="s">
        <v>86</v>
      </c>
      <c r="AY244" s="18" t="s">
        <v>202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84</v>
      </c>
      <c r="BK244" s="185">
        <f>ROUND(I244*H244,2)</f>
        <v>0</v>
      </c>
      <c r="BL244" s="18" t="s">
        <v>208</v>
      </c>
      <c r="BM244" s="184" t="s">
        <v>414</v>
      </c>
    </row>
    <row r="245" s="13" customFormat="1">
      <c r="A245" s="13"/>
      <c r="B245" s="186"/>
      <c r="C245" s="13"/>
      <c r="D245" s="187" t="s">
        <v>210</v>
      </c>
      <c r="E245" s="188" t="s">
        <v>1</v>
      </c>
      <c r="F245" s="189" t="s">
        <v>147</v>
      </c>
      <c r="G245" s="13"/>
      <c r="H245" s="190">
        <v>20</v>
      </c>
      <c r="I245" s="191"/>
      <c r="J245" s="13"/>
      <c r="K245" s="13"/>
      <c r="L245" s="186"/>
      <c r="M245" s="192"/>
      <c r="N245" s="193"/>
      <c r="O245" s="193"/>
      <c r="P245" s="193"/>
      <c r="Q245" s="193"/>
      <c r="R245" s="193"/>
      <c r="S245" s="193"/>
      <c r="T245" s="19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210</v>
      </c>
      <c r="AU245" s="188" t="s">
        <v>86</v>
      </c>
      <c r="AV245" s="13" t="s">
        <v>86</v>
      </c>
      <c r="AW245" s="13" t="s">
        <v>32</v>
      </c>
      <c r="AX245" s="13" t="s">
        <v>84</v>
      </c>
      <c r="AY245" s="188" t="s">
        <v>202</v>
      </c>
    </row>
    <row r="246" s="2" customFormat="1">
      <c r="A246" s="37"/>
      <c r="B246" s="172"/>
      <c r="C246" s="173" t="s">
        <v>415</v>
      </c>
      <c r="D246" s="173" t="s">
        <v>204</v>
      </c>
      <c r="E246" s="174" t="s">
        <v>416</v>
      </c>
      <c r="F246" s="175" t="s">
        <v>417</v>
      </c>
      <c r="G246" s="176" t="s">
        <v>92</v>
      </c>
      <c r="H246" s="177">
        <v>200</v>
      </c>
      <c r="I246" s="178"/>
      <c r="J246" s="179">
        <f>ROUND(I246*H246,2)</f>
        <v>0</v>
      </c>
      <c r="K246" s="175" t="s">
        <v>207</v>
      </c>
      <c r="L246" s="38"/>
      <c r="M246" s="180" t="s">
        <v>1</v>
      </c>
      <c r="N246" s="181" t="s">
        <v>41</v>
      </c>
      <c r="O246" s="76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208</v>
      </c>
      <c r="AT246" s="184" t="s">
        <v>204</v>
      </c>
      <c r="AU246" s="184" t="s">
        <v>86</v>
      </c>
      <c r="AY246" s="18" t="s">
        <v>202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84</v>
      </c>
      <c r="BK246" s="185">
        <f>ROUND(I246*H246,2)</f>
        <v>0</v>
      </c>
      <c r="BL246" s="18" t="s">
        <v>208</v>
      </c>
      <c r="BM246" s="184" t="s">
        <v>418</v>
      </c>
    </row>
    <row r="247" s="13" customFormat="1">
      <c r="A247" s="13"/>
      <c r="B247" s="186"/>
      <c r="C247" s="13"/>
      <c r="D247" s="187" t="s">
        <v>210</v>
      </c>
      <c r="E247" s="188" t="s">
        <v>1</v>
      </c>
      <c r="F247" s="189" t="s">
        <v>340</v>
      </c>
      <c r="G247" s="13"/>
      <c r="H247" s="190">
        <v>200</v>
      </c>
      <c r="I247" s="191"/>
      <c r="J247" s="13"/>
      <c r="K247" s="13"/>
      <c r="L247" s="186"/>
      <c r="M247" s="192"/>
      <c r="N247" s="193"/>
      <c r="O247" s="193"/>
      <c r="P247" s="193"/>
      <c r="Q247" s="193"/>
      <c r="R247" s="193"/>
      <c r="S247" s="193"/>
      <c r="T247" s="19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8" t="s">
        <v>210</v>
      </c>
      <c r="AU247" s="188" t="s">
        <v>86</v>
      </c>
      <c r="AV247" s="13" t="s">
        <v>86</v>
      </c>
      <c r="AW247" s="13" t="s">
        <v>32</v>
      </c>
      <c r="AX247" s="13" t="s">
        <v>84</v>
      </c>
      <c r="AY247" s="188" t="s">
        <v>202</v>
      </c>
    </row>
    <row r="248" s="2" customFormat="1">
      <c r="A248" s="37"/>
      <c r="B248" s="172"/>
      <c r="C248" s="173" t="s">
        <v>419</v>
      </c>
      <c r="D248" s="173" t="s">
        <v>204</v>
      </c>
      <c r="E248" s="174" t="s">
        <v>420</v>
      </c>
      <c r="F248" s="175" t="s">
        <v>421</v>
      </c>
      <c r="G248" s="176" t="s">
        <v>92</v>
      </c>
      <c r="H248" s="177">
        <v>113</v>
      </c>
      <c r="I248" s="178"/>
      <c r="J248" s="179">
        <f>ROUND(I248*H248,2)</f>
        <v>0</v>
      </c>
      <c r="K248" s="175" t="s">
        <v>207</v>
      </c>
      <c r="L248" s="38"/>
      <c r="M248" s="180" t="s">
        <v>1</v>
      </c>
      <c r="N248" s="181" t="s">
        <v>41</v>
      </c>
      <c r="O248" s="76"/>
      <c r="P248" s="182">
        <f>O248*H248</f>
        <v>0</v>
      </c>
      <c r="Q248" s="182">
        <v>0.10362</v>
      </c>
      <c r="R248" s="182">
        <f>Q248*H248</f>
        <v>11.709060000000001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208</v>
      </c>
      <c r="AT248" s="184" t="s">
        <v>204</v>
      </c>
      <c r="AU248" s="184" t="s">
        <v>86</v>
      </c>
      <c r="AY248" s="18" t="s">
        <v>202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84</v>
      </c>
      <c r="BK248" s="185">
        <f>ROUND(I248*H248,2)</f>
        <v>0</v>
      </c>
      <c r="BL248" s="18" t="s">
        <v>208</v>
      </c>
      <c r="BM248" s="184" t="s">
        <v>422</v>
      </c>
    </row>
    <row r="249" s="13" customFormat="1">
      <c r="A249" s="13"/>
      <c r="B249" s="186"/>
      <c r="C249" s="13"/>
      <c r="D249" s="187" t="s">
        <v>210</v>
      </c>
      <c r="E249" s="188" t="s">
        <v>1</v>
      </c>
      <c r="F249" s="189" t="s">
        <v>341</v>
      </c>
      <c r="G249" s="13"/>
      <c r="H249" s="190">
        <v>113</v>
      </c>
      <c r="I249" s="191"/>
      <c r="J249" s="13"/>
      <c r="K249" s="13"/>
      <c r="L249" s="186"/>
      <c r="M249" s="192"/>
      <c r="N249" s="193"/>
      <c r="O249" s="193"/>
      <c r="P249" s="193"/>
      <c r="Q249" s="193"/>
      <c r="R249" s="193"/>
      <c r="S249" s="193"/>
      <c r="T249" s="19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210</v>
      </c>
      <c r="AU249" s="188" t="s">
        <v>86</v>
      </c>
      <c r="AV249" s="13" t="s">
        <v>86</v>
      </c>
      <c r="AW249" s="13" t="s">
        <v>32</v>
      </c>
      <c r="AX249" s="13" t="s">
        <v>84</v>
      </c>
      <c r="AY249" s="188" t="s">
        <v>202</v>
      </c>
    </row>
    <row r="250" s="2" customFormat="1">
      <c r="A250" s="37"/>
      <c r="B250" s="172"/>
      <c r="C250" s="214" t="s">
        <v>423</v>
      </c>
      <c r="D250" s="214" t="s">
        <v>305</v>
      </c>
      <c r="E250" s="215" t="s">
        <v>424</v>
      </c>
      <c r="F250" s="216" t="s">
        <v>425</v>
      </c>
      <c r="G250" s="217" t="s">
        <v>92</v>
      </c>
      <c r="H250" s="218">
        <v>103</v>
      </c>
      <c r="I250" s="219"/>
      <c r="J250" s="220">
        <f>ROUND(I250*H250,2)</f>
        <v>0</v>
      </c>
      <c r="K250" s="216" t="s">
        <v>207</v>
      </c>
      <c r="L250" s="221"/>
      <c r="M250" s="222" t="s">
        <v>1</v>
      </c>
      <c r="N250" s="223" t="s">
        <v>41</v>
      </c>
      <c r="O250" s="76"/>
      <c r="P250" s="182">
        <f>O250*H250</f>
        <v>0</v>
      </c>
      <c r="Q250" s="182">
        <v>0.17499999999999999</v>
      </c>
      <c r="R250" s="182">
        <f>Q250*H250</f>
        <v>18.024999999999999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237</v>
      </c>
      <c r="AT250" s="184" t="s">
        <v>305</v>
      </c>
      <c r="AU250" s="184" t="s">
        <v>86</v>
      </c>
      <c r="AY250" s="18" t="s">
        <v>202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84</v>
      </c>
      <c r="BK250" s="185">
        <f>ROUND(I250*H250,2)</f>
        <v>0</v>
      </c>
      <c r="BL250" s="18" t="s">
        <v>208</v>
      </c>
      <c r="BM250" s="184" t="s">
        <v>426</v>
      </c>
    </row>
    <row r="251" s="2" customFormat="1">
      <c r="A251" s="37"/>
      <c r="B251" s="38"/>
      <c r="C251" s="37"/>
      <c r="D251" s="187" t="s">
        <v>221</v>
      </c>
      <c r="E251" s="37"/>
      <c r="F251" s="195" t="s">
        <v>427</v>
      </c>
      <c r="G251" s="37"/>
      <c r="H251" s="37"/>
      <c r="I251" s="196"/>
      <c r="J251" s="37"/>
      <c r="K251" s="37"/>
      <c r="L251" s="38"/>
      <c r="M251" s="197"/>
      <c r="N251" s="198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221</v>
      </c>
      <c r="AU251" s="18" t="s">
        <v>86</v>
      </c>
    </row>
    <row r="252" s="13" customFormat="1">
      <c r="A252" s="13"/>
      <c r="B252" s="186"/>
      <c r="C252" s="13"/>
      <c r="D252" s="187" t="s">
        <v>210</v>
      </c>
      <c r="E252" s="188" t="s">
        <v>1</v>
      </c>
      <c r="F252" s="189" t="s">
        <v>165</v>
      </c>
      <c r="G252" s="13"/>
      <c r="H252" s="190">
        <v>103</v>
      </c>
      <c r="I252" s="191"/>
      <c r="J252" s="13"/>
      <c r="K252" s="13"/>
      <c r="L252" s="186"/>
      <c r="M252" s="192"/>
      <c r="N252" s="193"/>
      <c r="O252" s="193"/>
      <c r="P252" s="193"/>
      <c r="Q252" s="193"/>
      <c r="R252" s="193"/>
      <c r="S252" s="193"/>
      <c r="T252" s="19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210</v>
      </c>
      <c r="AU252" s="188" t="s">
        <v>86</v>
      </c>
      <c r="AV252" s="13" t="s">
        <v>86</v>
      </c>
      <c r="AW252" s="13" t="s">
        <v>32</v>
      </c>
      <c r="AX252" s="13" t="s">
        <v>84</v>
      </c>
      <c r="AY252" s="188" t="s">
        <v>202</v>
      </c>
    </row>
    <row r="253" s="2" customFormat="1">
      <c r="A253" s="37"/>
      <c r="B253" s="172"/>
      <c r="C253" s="214" t="s">
        <v>428</v>
      </c>
      <c r="D253" s="214" t="s">
        <v>305</v>
      </c>
      <c r="E253" s="215" t="s">
        <v>424</v>
      </c>
      <c r="F253" s="216" t="s">
        <v>425</v>
      </c>
      <c r="G253" s="217" t="s">
        <v>92</v>
      </c>
      <c r="H253" s="218">
        <v>10</v>
      </c>
      <c r="I253" s="219"/>
      <c r="J253" s="220">
        <f>ROUND(I253*H253,2)</f>
        <v>0</v>
      </c>
      <c r="K253" s="216" t="s">
        <v>207</v>
      </c>
      <c r="L253" s="221"/>
      <c r="M253" s="222" t="s">
        <v>1</v>
      </c>
      <c r="N253" s="223" t="s">
        <v>41</v>
      </c>
      <c r="O253" s="76"/>
      <c r="P253" s="182">
        <f>O253*H253</f>
        <v>0</v>
      </c>
      <c r="Q253" s="182">
        <v>0.17499999999999999</v>
      </c>
      <c r="R253" s="182">
        <f>Q253*H253</f>
        <v>1.75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237</v>
      </c>
      <c r="AT253" s="184" t="s">
        <v>305</v>
      </c>
      <c r="AU253" s="184" t="s">
        <v>86</v>
      </c>
      <c r="AY253" s="18" t="s">
        <v>202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84</v>
      </c>
      <c r="BK253" s="185">
        <f>ROUND(I253*H253,2)</f>
        <v>0</v>
      </c>
      <c r="BL253" s="18" t="s">
        <v>208</v>
      </c>
      <c r="BM253" s="184" t="s">
        <v>429</v>
      </c>
    </row>
    <row r="254" s="13" customFormat="1">
      <c r="A254" s="13"/>
      <c r="B254" s="186"/>
      <c r="C254" s="13"/>
      <c r="D254" s="187" t="s">
        <v>210</v>
      </c>
      <c r="E254" s="188" t="s">
        <v>1</v>
      </c>
      <c r="F254" s="189" t="s">
        <v>150</v>
      </c>
      <c r="G254" s="13"/>
      <c r="H254" s="190">
        <v>10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210</v>
      </c>
      <c r="AU254" s="188" t="s">
        <v>86</v>
      </c>
      <c r="AV254" s="13" t="s">
        <v>86</v>
      </c>
      <c r="AW254" s="13" t="s">
        <v>32</v>
      </c>
      <c r="AX254" s="13" t="s">
        <v>84</v>
      </c>
      <c r="AY254" s="188" t="s">
        <v>202</v>
      </c>
    </row>
    <row r="255" s="2" customFormat="1" ht="33" customHeight="1">
      <c r="A255" s="37"/>
      <c r="B255" s="172"/>
      <c r="C255" s="173" t="s">
        <v>430</v>
      </c>
      <c r="D255" s="173" t="s">
        <v>204</v>
      </c>
      <c r="E255" s="174" t="s">
        <v>431</v>
      </c>
      <c r="F255" s="175" t="s">
        <v>432</v>
      </c>
      <c r="G255" s="176" t="s">
        <v>92</v>
      </c>
      <c r="H255" s="177">
        <v>113</v>
      </c>
      <c r="I255" s="178"/>
      <c r="J255" s="179">
        <f>ROUND(I255*H255,2)</f>
        <v>0</v>
      </c>
      <c r="K255" s="175" t="s">
        <v>207</v>
      </c>
      <c r="L255" s="38"/>
      <c r="M255" s="180" t="s">
        <v>1</v>
      </c>
      <c r="N255" s="181" t="s">
        <v>41</v>
      </c>
      <c r="O255" s="76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208</v>
      </c>
      <c r="AT255" s="184" t="s">
        <v>204</v>
      </c>
      <c r="AU255" s="184" t="s">
        <v>86</v>
      </c>
      <c r="AY255" s="18" t="s">
        <v>202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84</v>
      </c>
      <c r="BK255" s="185">
        <f>ROUND(I255*H255,2)</f>
        <v>0</v>
      </c>
      <c r="BL255" s="18" t="s">
        <v>208</v>
      </c>
      <c r="BM255" s="184" t="s">
        <v>433</v>
      </c>
    </row>
    <row r="256" s="13" customFormat="1">
      <c r="A256" s="13"/>
      <c r="B256" s="186"/>
      <c r="C256" s="13"/>
      <c r="D256" s="187" t="s">
        <v>210</v>
      </c>
      <c r="E256" s="188" t="s">
        <v>1</v>
      </c>
      <c r="F256" s="189" t="s">
        <v>341</v>
      </c>
      <c r="G256" s="13"/>
      <c r="H256" s="190">
        <v>113</v>
      </c>
      <c r="I256" s="191"/>
      <c r="J256" s="13"/>
      <c r="K256" s="13"/>
      <c r="L256" s="186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210</v>
      </c>
      <c r="AU256" s="188" t="s">
        <v>86</v>
      </c>
      <c r="AV256" s="13" t="s">
        <v>86</v>
      </c>
      <c r="AW256" s="13" t="s">
        <v>32</v>
      </c>
      <c r="AX256" s="13" t="s">
        <v>84</v>
      </c>
      <c r="AY256" s="188" t="s">
        <v>202</v>
      </c>
    </row>
    <row r="257" s="12" customFormat="1" ht="22.8" customHeight="1">
      <c r="A257" s="12"/>
      <c r="B257" s="159"/>
      <c r="C257" s="12"/>
      <c r="D257" s="160" t="s">
        <v>75</v>
      </c>
      <c r="E257" s="170" t="s">
        <v>237</v>
      </c>
      <c r="F257" s="170" t="s">
        <v>434</v>
      </c>
      <c r="G257" s="12"/>
      <c r="H257" s="12"/>
      <c r="I257" s="162"/>
      <c r="J257" s="171">
        <f>BK257</f>
        <v>0</v>
      </c>
      <c r="K257" s="12"/>
      <c r="L257" s="159"/>
      <c r="M257" s="164"/>
      <c r="N257" s="165"/>
      <c r="O257" s="165"/>
      <c r="P257" s="166">
        <f>SUM(P258:P287)</f>
        <v>0</v>
      </c>
      <c r="Q257" s="165"/>
      <c r="R257" s="166">
        <f>SUM(R258:R287)</f>
        <v>12.98526</v>
      </c>
      <c r="S257" s="165"/>
      <c r="T257" s="167">
        <f>SUM(T258:T287)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0" t="s">
        <v>84</v>
      </c>
      <c r="AT257" s="168" t="s">
        <v>75</v>
      </c>
      <c r="AU257" s="168" t="s">
        <v>84</v>
      </c>
      <c r="AY257" s="160" t="s">
        <v>202</v>
      </c>
      <c r="BK257" s="169">
        <f>SUM(BK258:BK287)</f>
        <v>0</v>
      </c>
    </row>
    <row r="258" s="2" customFormat="1">
      <c r="A258" s="37"/>
      <c r="B258" s="172"/>
      <c r="C258" s="173" t="s">
        <v>435</v>
      </c>
      <c r="D258" s="173" t="s">
        <v>204</v>
      </c>
      <c r="E258" s="174" t="s">
        <v>436</v>
      </c>
      <c r="F258" s="175" t="s">
        <v>437</v>
      </c>
      <c r="G258" s="176" t="s">
        <v>129</v>
      </c>
      <c r="H258" s="177">
        <v>12</v>
      </c>
      <c r="I258" s="178"/>
      <c r="J258" s="179">
        <f>ROUND(I258*H258,2)</f>
        <v>0</v>
      </c>
      <c r="K258" s="175" t="s">
        <v>207</v>
      </c>
      <c r="L258" s="38"/>
      <c r="M258" s="180" t="s">
        <v>1</v>
      </c>
      <c r="N258" s="181" t="s">
        <v>41</v>
      </c>
      <c r="O258" s="76"/>
      <c r="P258" s="182">
        <f>O258*H258</f>
        <v>0</v>
      </c>
      <c r="Q258" s="182">
        <v>0.01235</v>
      </c>
      <c r="R258" s="182">
        <f>Q258*H258</f>
        <v>0.1482</v>
      </c>
      <c r="S258" s="182">
        <v>0</v>
      </c>
      <c r="T258" s="18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4" t="s">
        <v>208</v>
      </c>
      <c r="AT258" s="184" t="s">
        <v>204</v>
      </c>
      <c r="AU258" s="184" t="s">
        <v>86</v>
      </c>
      <c r="AY258" s="18" t="s">
        <v>202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84</v>
      </c>
      <c r="BK258" s="185">
        <f>ROUND(I258*H258,2)</f>
        <v>0</v>
      </c>
      <c r="BL258" s="18" t="s">
        <v>208</v>
      </c>
      <c r="BM258" s="184" t="s">
        <v>438</v>
      </c>
    </row>
    <row r="259" s="13" customFormat="1">
      <c r="A259" s="13"/>
      <c r="B259" s="186"/>
      <c r="C259" s="13"/>
      <c r="D259" s="187" t="s">
        <v>210</v>
      </c>
      <c r="E259" s="188" t="s">
        <v>1</v>
      </c>
      <c r="F259" s="189" t="s">
        <v>127</v>
      </c>
      <c r="G259" s="13"/>
      <c r="H259" s="190">
        <v>12</v>
      </c>
      <c r="I259" s="191"/>
      <c r="J259" s="13"/>
      <c r="K259" s="13"/>
      <c r="L259" s="186"/>
      <c r="M259" s="192"/>
      <c r="N259" s="193"/>
      <c r="O259" s="193"/>
      <c r="P259" s="193"/>
      <c r="Q259" s="193"/>
      <c r="R259" s="193"/>
      <c r="S259" s="193"/>
      <c r="T259" s="19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210</v>
      </c>
      <c r="AU259" s="188" t="s">
        <v>86</v>
      </c>
      <c r="AV259" s="13" t="s">
        <v>86</v>
      </c>
      <c r="AW259" s="13" t="s">
        <v>32</v>
      </c>
      <c r="AX259" s="13" t="s">
        <v>84</v>
      </c>
      <c r="AY259" s="188" t="s">
        <v>202</v>
      </c>
    </row>
    <row r="260" s="2" customFormat="1">
      <c r="A260" s="37"/>
      <c r="B260" s="172"/>
      <c r="C260" s="173" t="s">
        <v>439</v>
      </c>
      <c r="D260" s="173" t="s">
        <v>204</v>
      </c>
      <c r="E260" s="174" t="s">
        <v>440</v>
      </c>
      <c r="F260" s="175" t="s">
        <v>441</v>
      </c>
      <c r="G260" s="176" t="s">
        <v>111</v>
      </c>
      <c r="H260" s="177">
        <v>3</v>
      </c>
      <c r="I260" s="178"/>
      <c r="J260" s="179">
        <f>ROUND(I260*H260,2)</f>
        <v>0</v>
      </c>
      <c r="K260" s="175" t="s">
        <v>207</v>
      </c>
      <c r="L260" s="38"/>
      <c r="M260" s="180" t="s">
        <v>1</v>
      </c>
      <c r="N260" s="181" t="s">
        <v>41</v>
      </c>
      <c r="O260" s="76"/>
      <c r="P260" s="182">
        <f>O260*H260</f>
        <v>0</v>
      </c>
      <c r="Q260" s="182">
        <v>0.01248</v>
      </c>
      <c r="R260" s="182">
        <f>Q260*H260</f>
        <v>0.037440000000000001</v>
      </c>
      <c r="S260" s="182">
        <v>0</v>
      </c>
      <c r="T260" s="18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4" t="s">
        <v>208</v>
      </c>
      <c r="AT260" s="184" t="s">
        <v>204</v>
      </c>
      <c r="AU260" s="184" t="s">
        <v>86</v>
      </c>
      <c r="AY260" s="18" t="s">
        <v>202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84</v>
      </c>
      <c r="BK260" s="185">
        <f>ROUND(I260*H260,2)</f>
        <v>0</v>
      </c>
      <c r="BL260" s="18" t="s">
        <v>208</v>
      </c>
      <c r="BM260" s="184" t="s">
        <v>442</v>
      </c>
    </row>
    <row r="261" s="13" customFormat="1">
      <c r="A261" s="13"/>
      <c r="B261" s="186"/>
      <c r="C261" s="13"/>
      <c r="D261" s="187" t="s">
        <v>210</v>
      </c>
      <c r="E261" s="188" t="s">
        <v>1</v>
      </c>
      <c r="F261" s="189" t="s">
        <v>122</v>
      </c>
      <c r="G261" s="13"/>
      <c r="H261" s="190">
        <v>3</v>
      </c>
      <c r="I261" s="191"/>
      <c r="J261" s="13"/>
      <c r="K261" s="13"/>
      <c r="L261" s="186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210</v>
      </c>
      <c r="AU261" s="188" t="s">
        <v>86</v>
      </c>
      <c r="AV261" s="13" t="s">
        <v>86</v>
      </c>
      <c r="AW261" s="13" t="s">
        <v>32</v>
      </c>
      <c r="AX261" s="13" t="s">
        <v>84</v>
      </c>
      <c r="AY261" s="188" t="s">
        <v>202</v>
      </c>
    </row>
    <row r="262" s="2" customFormat="1">
      <c r="A262" s="37"/>
      <c r="B262" s="172"/>
      <c r="C262" s="214" t="s">
        <v>443</v>
      </c>
      <c r="D262" s="214" t="s">
        <v>305</v>
      </c>
      <c r="E262" s="215" t="s">
        <v>444</v>
      </c>
      <c r="F262" s="216" t="s">
        <v>445</v>
      </c>
      <c r="G262" s="217" t="s">
        <v>111</v>
      </c>
      <c r="H262" s="218">
        <v>3</v>
      </c>
      <c r="I262" s="219"/>
      <c r="J262" s="220">
        <f>ROUND(I262*H262,2)</f>
        <v>0</v>
      </c>
      <c r="K262" s="216" t="s">
        <v>207</v>
      </c>
      <c r="L262" s="221"/>
      <c r="M262" s="222" t="s">
        <v>1</v>
      </c>
      <c r="N262" s="223" t="s">
        <v>41</v>
      </c>
      <c r="O262" s="76"/>
      <c r="P262" s="182">
        <f>O262*H262</f>
        <v>0</v>
      </c>
      <c r="Q262" s="182">
        <v>0.39600000000000002</v>
      </c>
      <c r="R262" s="182">
        <f>Q262*H262</f>
        <v>1.1880000000000002</v>
      </c>
      <c r="S262" s="182">
        <v>0</v>
      </c>
      <c r="T262" s="18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4" t="s">
        <v>237</v>
      </c>
      <c r="AT262" s="184" t="s">
        <v>305</v>
      </c>
      <c r="AU262" s="184" t="s">
        <v>86</v>
      </c>
      <c r="AY262" s="18" t="s">
        <v>202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84</v>
      </c>
      <c r="BK262" s="185">
        <f>ROUND(I262*H262,2)</f>
        <v>0</v>
      </c>
      <c r="BL262" s="18" t="s">
        <v>208</v>
      </c>
      <c r="BM262" s="184" t="s">
        <v>446</v>
      </c>
    </row>
    <row r="263" s="13" customFormat="1">
      <c r="A263" s="13"/>
      <c r="B263" s="186"/>
      <c r="C263" s="13"/>
      <c r="D263" s="187" t="s">
        <v>210</v>
      </c>
      <c r="E263" s="188" t="s">
        <v>1</v>
      </c>
      <c r="F263" s="189" t="s">
        <v>122</v>
      </c>
      <c r="G263" s="13"/>
      <c r="H263" s="190">
        <v>3</v>
      </c>
      <c r="I263" s="191"/>
      <c r="J263" s="13"/>
      <c r="K263" s="13"/>
      <c r="L263" s="186"/>
      <c r="M263" s="192"/>
      <c r="N263" s="193"/>
      <c r="O263" s="193"/>
      <c r="P263" s="193"/>
      <c r="Q263" s="193"/>
      <c r="R263" s="193"/>
      <c r="S263" s="193"/>
      <c r="T263" s="19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210</v>
      </c>
      <c r="AU263" s="188" t="s">
        <v>86</v>
      </c>
      <c r="AV263" s="13" t="s">
        <v>86</v>
      </c>
      <c r="AW263" s="13" t="s">
        <v>32</v>
      </c>
      <c r="AX263" s="13" t="s">
        <v>84</v>
      </c>
      <c r="AY263" s="188" t="s">
        <v>202</v>
      </c>
    </row>
    <row r="264" s="2" customFormat="1">
      <c r="A264" s="37"/>
      <c r="B264" s="172"/>
      <c r="C264" s="214" t="s">
        <v>447</v>
      </c>
      <c r="D264" s="214" t="s">
        <v>305</v>
      </c>
      <c r="E264" s="215" t="s">
        <v>448</v>
      </c>
      <c r="F264" s="216" t="s">
        <v>449</v>
      </c>
      <c r="G264" s="217" t="s">
        <v>111</v>
      </c>
      <c r="H264" s="218">
        <v>3</v>
      </c>
      <c r="I264" s="219"/>
      <c r="J264" s="220">
        <f>ROUND(I264*H264,2)</f>
        <v>0</v>
      </c>
      <c r="K264" s="216" t="s">
        <v>207</v>
      </c>
      <c r="L264" s="221"/>
      <c r="M264" s="222" t="s">
        <v>1</v>
      </c>
      <c r="N264" s="223" t="s">
        <v>41</v>
      </c>
      <c r="O264" s="76"/>
      <c r="P264" s="182">
        <f>O264*H264</f>
        <v>0</v>
      </c>
      <c r="Q264" s="182">
        <v>0.055</v>
      </c>
      <c r="R264" s="182">
        <f>Q264*H264</f>
        <v>0.16500000000000001</v>
      </c>
      <c r="S264" s="182">
        <v>0</v>
      </c>
      <c r="T264" s="18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4" t="s">
        <v>237</v>
      </c>
      <c r="AT264" s="184" t="s">
        <v>305</v>
      </c>
      <c r="AU264" s="184" t="s">
        <v>86</v>
      </c>
      <c r="AY264" s="18" t="s">
        <v>202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84</v>
      </c>
      <c r="BK264" s="185">
        <f>ROUND(I264*H264,2)</f>
        <v>0</v>
      </c>
      <c r="BL264" s="18" t="s">
        <v>208</v>
      </c>
      <c r="BM264" s="184" t="s">
        <v>450</v>
      </c>
    </row>
    <row r="265" s="13" customFormat="1">
      <c r="A265" s="13"/>
      <c r="B265" s="186"/>
      <c r="C265" s="13"/>
      <c r="D265" s="187" t="s">
        <v>210</v>
      </c>
      <c r="E265" s="188" t="s">
        <v>1</v>
      </c>
      <c r="F265" s="189" t="s">
        <v>122</v>
      </c>
      <c r="G265" s="13"/>
      <c r="H265" s="190">
        <v>3</v>
      </c>
      <c r="I265" s="191"/>
      <c r="J265" s="13"/>
      <c r="K265" s="13"/>
      <c r="L265" s="186"/>
      <c r="M265" s="192"/>
      <c r="N265" s="193"/>
      <c r="O265" s="193"/>
      <c r="P265" s="193"/>
      <c r="Q265" s="193"/>
      <c r="R265" s="193"/>
      <c r="S265" s="193"/>
      <c r="T265" s="19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8" t="s">
        <v>210</v>
      </c>
      <c r="AU265" s="188" t="s">
        <v>86</v>
      </c>
      <c r="AV265" s="13" t="s">
        <v>86</v>
      </c>
      <c r="AW265" s="13" t="s">
        <v>32</v>
      </c>
      <c r="AX265" s="13" t="s">
        <v>84</v>
      </c>
      <c r="AY265" s="188" t="s">
        <v>202</v>
      </c>
    </row>
    <row r="266" s="2" customFormat="1">
      <c r="A266" s="37"/>
      <c r="B266" s="172"/>
      <c r="C266" s="173" t="s">
        <v>451</v>
      </c>
      <c r="D266" s="173" t="s">
        <v>204</v>
      </c>
      <c r="E266" s="174" t="s">
        <v>452</v>
      </c>
      <c r="F266" s="175" t="s">
        <v>453</v>
      </c>
      <c r="G266" s="176" t="s">
        <v>111</v>
      </c>
      <c r="H266" s="177">
        <v>12</v>
      </c>
      <c r="I266" s="178"/>
      <c r="J266" s="179">
        <f>ROUND(I266*H266,2)</f>
        <v>0</v>
      </c>
      <c r="K266" s="175" t="s">
        <v>207</v>
      </c>
      <c r="L266" s="38"/>
      <c r="M266" s="180" t="s">
        <v>1</v>
      </c>
      <c r="N266" s="181" t="s">
        <v>41</v>
      </c>
      <c r="O266" s="76"/>
      <c r="P266" s="182">
        <f>O266*H266</f>
        <v>0</v>
      </c>
      <c r="Q266" s="182">
        <v>0.34089999999999998</v>
      </c>
      <c r="R266" s="182">
        <f>Q266*H266</f>
        <v>4.0907999999999998</v>
      </c>
      <c r="S266" s="182">
        <v>0</v>
      </c>
      <c r="T266" s="18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4" t="s">
        <v>208</v>
      </c>
      <c r="AT266" s="184" t="s">
        <v>204</v>
      </c>
      <c r="AU266" s="184" t="s">
        <v>86</v>
      </c>
      <c r="AY266" s="18" t="s">
        <v>202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8" t="s">
        <v>84</v>
      </c>
      <c r="BK266" s="185">
        <f>ROUND(I266*H266,2)</f>
        <v>0</v>
      </c>
      <c r="BL266" s="18" t="s">
        <v>208</v>
      </c>
      <c r="BM266" s="184" t="s">
        <v>454</v>
      </c>
    </row>
    <row r="267" s="13" customFormat="1">
      <c r="A267" s="13"/>
      <c r="B267" s="186"/>
      <c r="C267" s="13"/>
      <c r="D267" s="187" t="s">
        <v>210</v>
      </c>
      <c r="E267" s="188" t="s">
        <v>1</v>
      </c>
      <c r="F267" s="189" t="s">
        <v>455</v>
      </c>
      <c r="G267" s="13"/>
      <c r="H267" s="190">
        <v>6</v>
      </c>
      <c r="I267" s="191"/>
      <c r="J267" s="13"/>
      <c r="K267" s="13"/>
      <c r="L267" s="186"/>
      <c r="M267" s="192"/>
      <c r="N267" s="193"/>
      <c r="O267" s="193"/>
      <c r="P267" s="193"/>
      <c r="Q267" s="193"/>
      <c r="R267" s="193"/>
      <c r="S267" s="193"/>
      <c r="T267" s="19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210</v>
      </c>
      <c r="AU267" s="188" t="s">
        <v>86</v>
      </c>
      <c r="AV267" s="13" t="s">
        <v>86</v>
      </c>
      <c r="AW267" s="13" t="s">
        <v>32</v>
      </c>
      <c r="AX267" s="13" t="s">
        <v>76</v>
      </c>
      <c r="AY267" s="188" t="s">
        <v>202</v>
      </c>
    </row>
    <row r="268" s="13" customFormat="1">
      <c r="A268" s="13"/>
      <c r="B268" s="186"/>
      <c r="C268" s="13"/>
      <c r="D268" s="187" t="s">
        <v>210</v>
      </c>
      <c r="E268" s="188" t="s">
        <v>1</v>
      </c>
      <c r="F268" s="189" t="s">
        <v>456</v>
      </c>
      <c r="G268" s="13"/>
      <c r="H268" s="190">
        <v>6</v>
      </c>
      <c r="I268" s="191"/>
      <c r="J268" s="13"/>
      <c r="K268" s="13"/>
      <c r="L268" s="186"/>
      <c r="M268" s="192"/>
      <c r="N268" s="193"/>
      <c r="O268" s="193"/>
      <c r="P268" s="193"/>
      <c r="Q268" s="193"/>
      <c r="R268" s="193"/>
      <c r="S268" s="193"/>
      <c r="T268" s="19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210</v>
      </c>
      <c r="AU268" s="188" t="s">
        <v>86</v>
      </c>
      <c r="AV268" s="13" t="s">
        <v>86</v>
      </c>
      <c r="AW268" s="13" t="s">
        <v>32</v>
      </c>
      <c r="AX268" s="13" t="s">
        <v>76</v>
      </c>
      <c r="AY268" s="188" t="s">
        <v>202</v>
      </c>
    </row>
    <row r="269" s="15" customFormat="1">
      <c r="A269" s="15"/>
      <c r="B269" s="206"/>
      <c r="C269" s="15"/>
      <c r="D269" s="187" t="s">
        <v>210</v>
      </c>
      <c r="E269" s="207" t="s">
        <v>1</v>
      </c>
      <c r="F269" s="208" t="s">
        <v>299</v>
      </c>
      <c r="G269" s="15"/>
      <c r="H269" s="209">
        <v>12</v>
      </c>
      <c r="I269" s="210"/>
      <c r="J269" s="15"/>
      <c r="K269" s="15"/>
      <c r="L269" s="206"/>
      <c r="M269" s="211"/>
      <c r="N269" s="212"/>
      <c r="O269" s="212"/>
      <c r="P269" s="212"/>
      <c r="Q269" s="212"/>
      <c r="R269" s="212"/>
      <c r="S269" s="212"/>
      <c r="T269" s="21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7" t="s">
        <v>210</v>
      </c>
      <c r="AU269" s="207" t="s">
        <v>86</v>
      </c>
      <c r="AV269" s="15" t="s">
        <v>208</v>
      </c>
      <c r="AW269" s="15" t="s">
        <v>32</v>
      </c>
      <c r="AX269" s="15" t="s">
        <v>84</v>
      </c>
      <c r="AY269" s="207" t="s">
        <v>202</v>
      </c>
    </row>
    <row r="270" s="2" customFormat="1">
      <c r="A270" s="37"/>
      <c r="B270" s="172"/>
      <c r="C270" s="214" t="s">
        <v>457</v>
      </c>
      <c r="D270" s="214" t="s">
        <v>305</v>
      </c>
      <c r="E270" s="215" t="s">
        <v>458</v>
      </c>
      <c r="F270" s="216" t="s">
        <v>459</v>
      </c>
      <c r="G270" s="217" t="s">
        <v>111</v>
      </c>
      <c r="H270" s="218">
        <v>6</v>
      </c>
      <c r="I270" s="219"/>
      <c r="J270" s="220">
        <f>ROUND(I270*H270,2)</f>
        <v>0</v>
      </c>
      <c r="K270" s="216" t="s">
        <v>207</v>
      </c>
      <c r="L270" s="221"/>
      <c r="M270" s="222" t="s">
        <v>1</v>
      </c>
      <c r="N270" s="223" t="s">
        <v>41</v>
      </c>
      <c r="O270" s="76"/>
      <c r="P270" s="182">
        <f>O270*H270</f>
        <v>0</v>
      </c>
      <c r="Q270" s="182">
        <v>0.071999999999999995</v>
      </c>
      <c r="R270" s="182">
        <f>Q270*H270</f>
        <v>0.43199999999999994</v>
      </c>
      <c r="S270" s="182">
        <v>0</v>
      </c>
      <c r="T270" s="18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4" t="s">
        <v>237</v>
      </c>
      <c r="AT270" s="184" t="s">
        <v>305</v>
      </c>
      <c r="AU270" s="184" t="s">
        <v>86</v>
      </c>
      <c r="AY270" s="18" t="s">
        <v>202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8" t="s">
        <v>84</v>
      </c>
      <c r="BK270" s="185">
        <f>ROUND(I270*H270,2)</f>
        <v>0</v>
      </c>
      <c r="BL270" s="18" t="s">
        <v>208</v>
      </c>
      <c r="BM270" s="184" t="s">
        <v>460</v>
      </c>
    </row>
    <row r="271" s="13" customFormat="1">
      <c r="A271" s="13"/>
      <c r="B271" s="186"/>
      <c r="C271" s="13"/>
      <c r="D271" s="187" t="s">
        <v>210</v>
      </c>
      <c r="E271" s="188" t="s">
        <v>1</v>
      </c>
      <c r="F271" s="189" t="s">
        <v>109</v>
      </c>
      <c r="G271" s="13"/>
      <c r="H271" s="190">
        <v>6</v>
      </c>
      <c r="I271" s="191"/>
      <c r="J271" s="13"/>
      <c r="K271" s="13"/>
      <c r="L271" s="186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210</v>
      </c>
      <c r="AU271" s="188" t="s">
        <v>86</v>
      </c>
      <c r="AV271" s="13" t="s">
        <v>86</v>
      </c>
      <c r="AW271" s="13" t="s">
        <v>32</v>
      </c>
      <c r="AX271" s="13" t="s">
        <v>84</v>
      </c>
      <c r="AY271" s="188" t="s">
        <v>202</v>
      </c>
    </row>
    <row r="272" s="2" customFormat="1">
      <c r="A272" s="37"/>
      <c r="B272" s="172"/>
      <c r="C272" s="214" t="s">
        <v>461</v>
      </c>
      <c r="D272" s="214" t="s">
        <v>305</v>
      </c>
      <c r="E272" s="215" t="s">
        <v>462</v>
      </c>
      <c r="F272" s="216" t="s">
        <v>463</v>
      </c>
      <c r="G272" s="217" t="s">
        <v>111</v>
      </c>
      <c r="H272" s="218">
        <v>6</v>
      </c>
      <c r="I272" s="219"/>
      <c r="J272" s="220">
        <f>ROUND(I272*H272,2)</f>
        <v>0</v>
      </c>
      <c r="K272" s="216" t="s">
        <v>207</v>
      </c>
      <c r="L272" s="221"/>
      <c r="M272" s="222" t="s">
        <v>1</v>
      </c>
      <c r="N272" s="223" t="s">
        <v>41</v>
      </c>
      <c r="O272" s="76"/>
      <c r="P272" s="182">
        <f>O272*H272</f>
        <v>0</v>
      </c>
      <c r="Q272" s="182">
        <v>0.080000000000000002</v>
      </c>
      <c r="R272" s="182">
        <f>Q272*H272</f>
        <v>0.47999999999999998</v>
      </c>
      <c r="S272" s="182">
        <v>0</v>
      </c>
      <c r="T272" s="18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4" t="s">
        <v>237</v>
      </c>
      <c r="AT272" s="184" t="s">
        <v>305</v>
      </c>
      <c r="AU272" s="184" t="s">
        <v>86</v>
      </c>
      <c r="AY272" s="18" t="s">
        <v>202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84</v>
      </c>
      <c r="BK272" s="185">
        <f>ROUND(I272*H272,2)</f>
        <v>0</v>
      </c>
      <c r="BL272" s="18" t="s">
        <v>208</v>
      </c>
      <c r="BM272" s="184" t="s">
        <v>464</v>
      </c>
    </row>
    <row r="273" s="13" customFormat="1">
      <c r="A273" s="13"/>
      <c r="B273" s="186"/>
      <c r="C273" s="13"/>
      <c r="D273" s="187" t="s">
        <v>210</v>
      </c>
      <c r="E273" s="188" t="s">
        <v>1</v>
      </c>
      <c r="F273" s="189" t="s">
        <v>109</v>
      </c>
      <c r="G273" s="13"/>
      <c r="H273" s="190">
        <v>6</v>
      </c>
      <c r="I273" s="191"/>
      <c r="J273" s="13"/>
      <c r="K273" s="13"/>
      <c r="L273" s="186"/>
      <c r="M273" s="192"/>
      <c r="N273" s="193"/>
      <c r="O273" s="193"/>
      <c r="P273" s="193"/>
      <c r="Q273" s="193"/>
      <c r="R273" s="193"/>
      <c r="S273" s="193"/>
      <c r="T273" s="19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210</v>
      </c>
      <c r="AU273" s="188" t="s">
        <v>86</v>
      </c>
      <c r="AV273" s="13" t="s">
        <v>86</v>
      </c>
      <c r="AW273" s="13" t="s">
        <v>32</v>
      </c>
      <c r="AX273" s="13" t="s">
        <v>84</v>
      </c>
      <c r="AY273" s="188" t="s">
        <v>202</v>
      </c>
    </row>
    <row r="274" s="2" customFormat="1" ht="21.75" customHeight="1">
      <c r="A274" s="37"/>
      <c r="B274" s="172"/>
      <c r="C274" s="214" t="s">
        <v>465</v>
      </c>
      <c r="D274" s="214" t="s">
        <v>305</v>
      </c>
      <c r="E274" s="215" t="s">
        <v>466</v>
      </c>
      <c r="F274" s="216" t="s">
        <v>467</v>
      </c>
      <c r="G274" s="217" t="s">
        <v>111</v>
      </c>
      <c r="H274" s="218">
        <v>6</v>
      </c>
      <c r="I274" s="219"/>
      <c r="J274" s="220">
        <f>ROUND(I274*H274,2)</f>
        <v>0</v>
      </c>
      <c r="K274" s="216" t="s">
        <v>207</v>
      </c>
      <c r="L274" s="221"/>
      <c r="M274" s="222" t="s">
        <v>1</v>
      </c>
      <c r="N274" s="223" t="s">
        <v>41</v>
      </c>
      <c r="O274" s="76"/>
      <c r="P274" s="182">
        <f>O274*H274</f>
        <v>0</v>
      </c>
      <c r="Q274" s="182">
        <v>0.040000000000000001</v>
      </c>
      <c r="R274" s="182">
        <f>Q274*H274</f>
        <v>0.23999999999999999</v>
      </c>
      <c r="S274" s="182">
        <v>0</v>
      </c>
      <c r="T274" s="18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4" t="s">
        <v>237</v>
      </c>
      <c r="AT274" s="184" t="s">
        <v>305</v>
      </c>
      <c r="AU274" s="184" t="s">
        <v>86</v>
      </c>
      <c r="AY274" s="18" t="s">
        <v>202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84</v>
      </c>
      <c r="BK274" s="185">
        <f>ROUND(I274*H274,2)</f>
        <v>0</v>
      </c>
      <c r="BL274" s="18" t="s">
        <v>208</v>
      </c>
      <c r="BM274" s="184" t="s">
        <v>468</v>
      </c>
    </row>
    <row r="275" s="13" customFormat="1">
      <c r="A275" s="13"/>
      <c r="B275" s="186"/>
      <c r="C275" s="13"/>
      <c r="D275" s="187" t="s">
        <v>210</v>
      </c>
      <c r="E275" s="188" t="s">
        <v>1</v>
      </c>
      <c r="F275" s="189" t="s">
        <v>109</v>
      </c>
      <c r="G275" s="13"/>
      <c r="H275" s="190">
        <v>6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210</v>
      </c>
      <c r="AU275" s="188" t="s">
        <v>86</v>
      </c>
      <c r="AV275" s="13" t="s">
        <v>86</v>
      </c>
      <c r="AW275" s="13" t="s">
        <v>32</v>
      </c>
      <c r="AX275" s="13" t="s">
        <v>84</v>
      </c>
      <c r="AY275" s="188" t="s">
        <v>202</v>
      </c>
    </row>
    <row r="276" s="2" customFormat="1">
      <c r="A276" s="37"/>
      <c r="B276" s="172"/>
      <c r="C276" s="214" t="s">
        <v>469</v>
      </c>
      <c r="D276" s="214" t="s">
        <v>305</v>
      </c>
      <c r="E276" s="215" t="s">
        <v>470</v>
      </c>
      <c r="F276" s="216" t="s">
        <v>471</v>
      </c>
      <c r="G276" s="217" t="s">
        <v>111</v>
      </c>
      <c r="H276" s="218">
        <v>6</v>
      </c>
      <c r="I276" s="219"/>
      <c r="J276" s="220">
        <f>ROUND(I276*H276,2)</f>
        <v>0</v>
      </c>
      <c r="K276" s="216" t="s">
        <v>207</v>
      </c>
      <c r="L276" s="221"/>
      <c r="M276" s="222" t="s">
        <v>1</v>
      </c>
      <c r="N276" s="223" t="s">
        <v>41</v>
      </c>
      <c r="O276" s="76"/>
      <c r="P276" s="182">
        <f>O276*H276</f>
        <v>0</v>
      </c>
      <c r="Q276" s="182">
        <v>0.040000000000000001</v>
      </c>
      <c r="R276" s="182">
        <f>Q276*H276</f>
        <v>0.23999999999999999</v>
      </c>
      <c r="S276" s="182">
        <v>0</v>
      </c>
      <c r="T276" s="18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4" t="s">
        <v>237</v>
      </c>
      <c r="AT276" s="184" t="s">
        <v>305</v>
      </c>
      <c r="AU276" s="184" t="s">
        <v>86</v>
      </c>
      <c r="AY276" s="18" t="s">
        <v>202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8" t="s">
        <v>84</v>
      </c>
      <c r="BK276" s="185">
        <f>ROUND(I276*H276,2)</f>
        <v>0</v>
      </c>
      <c r="BL276" s="18" t="s">
        <v>208</v>
      </c>
      <c r="BM276" s="184" t="s">
        <v>472</v>
      </c>
    </row>
    <row r="277" s="13" customFormat="1">
      <c r="A277" s="13"/>
      <c r="B277" s="186"/>
      <c r="C277" s="13"/>
      <c r="D277" s="187" t="s">
        <v>210</v>
      </c>
      <c r="E277" s="188" t="s">
        <v>1</v>
      </c>
      <c r="F277" s="189" t="s">
        <v>109</v>
      </c>
      <c r="G277" s="13"/>
      <c r="H277" s="190">
        <v>6</v>
      </c>
      <c r="I277" s="191"/>
      <c r="J277" s="13"/>
      <c r="K277" s="13"/>
      <c r="L277" s="186"/>
      <c r="M277" s="192"/>
      <c r="N277" s="193"/>
      <c r="O277" s="193"/>
      <c r="P277" s="193"/>
      <c r="Q277" s="193"/>
      <c r="R277" s="193"/>
      <c r="S277" s="193"/>
      <c r="T277" s="19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210</v>
      </c>
      <c r="AU277" s="188" t="s">
        <v>86</v>
      </c>
      <c r="AV277" s="13" t="s">
        <v>86</v>
      </c>
      <c r="AW277" s="13" t="s">
        <v>32</v>
      </c>
      <c r="AX277" s="13" t="s">
        <v>84</v>
      </c>
      <c r="AY277" s="188" t="s">
        <v>202</v>
      </c>
    </row>
    <row r="278" s="2" customFormat="1">
      <c r="A278" s="37"/>
      <c r="B278" s="172"/>
      <c r="C278" s="214" t="s">
        <v>473</v>
      </c>
      <c r="D278" s="214" t="s">
        <v>305</v>
      </c>
      <c r="E278" s="215" t="s">
        <v>474</v>
      </c>
      <c r="F278" s="216" t="s">
        <v>475</v>
      </c>
      <c r="G278" s="217" t="s">
        <v>111</v>
      </c>
      <c r="H278" s="218">
        <v>6</v>
      </c>
      <c r="I278" s="219"/>
      <c r="J278" s="220">
        <f>ROUND(I278*H278,2)</f>
        <v>0</v>
      </c>
      <c r="K278" s="216" t="s">
        <v>207</v>
      </c>
      <c r="L278" s="221"/>
      <c r="M278" s="222" t="s">
        <v>1</v>
      </c>
      <c r="N278" s="223" t="s">
        <v>41</v>
      </c>
      <c r="O278" s="76"/>
      <c r="P278" s="182">
        <f>O278*H278</f>
        <v>0</v>
      </c>
      <c r="Q278" s="182">
        <v>0.0060000000000000001</v>
      </c>
      <c r="R278" s="182">
        <f>Q278*H278</f>
        <v>0.036000000000000004</v>
      </c>
      <c r="S278" s="182">
        <v>0</v>
      </c>
      <c r="T278" s="18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4" t="s">
        <v>237</v>
      </c>
      <c r="AT278" s="184" t="s">
        <v>305</v>
      </c>
      <c r="AU278" s="184" t="s">
        <v>86</v>
      </c>
      <c r="AY278" s="18" t="s">
        <v>202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84</v>
      </c>
      <c r="BK278" s="185">
        <f>ROUND(I278*H278,2)</f>
        <v>0</v>
      </c>
      <c r="BL278" s="18" t="s">
        <v>208</v>
      </c>
      <c r="BM278" s="184" t="s">
        <v>476</v>
      </c>
    </row>
    <row r="279" s="13" customFormat="1">
      <c r="A279" s="13"/>
      <c r="B279" s="186"/>
      <c r="C279" s="13"/>
      <c r="D279" s="187" t="s">
        <v>210</v>
      </c>
      <c r="E279" s="188" t="s">
        <v>1</v>
      </c>
      <c r="F279" s="189" t="s">
        <v>109</v>
      </c>
      <c r="G279" s="13"/>
      <c r="H279" s="190">
        <v>6</v>
      </c>
      <c r="I279" s="191"/>
      <c r="J279" s="13"/>
      <c r="K279" s="13"/>
      <c r="L279" s="186"/>
      <c r="M279" s="192"/>
      <c r="N279" s="193"/>
      <c r="O279" s="193"/>
      <c r="P279" s="193"/>
      <c r="Q279" s="193"/>
      <c r="R279" s="193"/>
      <c r="S279" s="193"/>
      <c r="T279" s="19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210</v>
      </c>
      <c r="AU279" s="188" t="s">
        <v>86</v>
      </c>
      <c r="AV279" s="13" t="s">
        <v>86</v>
      </c>
      <c r="AW279" s="13" t="s">
        <v>32</v>
      </c>
      <c r="AX279" s="13" t="s">
        <v>84</v>
      </c>
      <c r="AY279" s="188" t="s">
        <v>202</v>
      </c>
    </row>
    <row r="280" s="2" customFormat="1" ht="16.5" customHeight="1">
      <c r="A280" s="37"/>
      <c r="B280" s="172"/>
      <c r="C280" s="214" t="s">
        <v>477</v>
      </c>
      <c r="D280" s="214" t="s">
        <v>305</v>
      </c>
      <c r="E280" s="215" t="s">
        <v>478</v>
      </c>
      <c r="F280" s="216" t="s">
        <v>479</v>
      </c>
      <c r="G280" s="217" t="s">
        <v>111</v>
      </c>
      <c r="H280" s="218">
        <v>6</v>
      </c>
      <c r="I280" s="219"/>
      <c r="J280" s="220">
        <f>ROUND(I280*H280,2)</f>
        <v>0</v>
      </c>
      <c r="K280" s="216" t="s">
        <v>207</v>
      </c>
      <c r="L280" s="221"/>
      <c r="M280" s="222" t="s">
        <v>1</v>
      </c>
      <c r="N280" s="223" t="s">
        <v>41</v>
      </c>
      <c r="O280" s="76"/>
      <c r="P280" s="182">
        <f>O280*H280</f>
        <v>0</v>
      </c>
      <c r="Q280" s="182">
        <v>0.050599999999999999</v>
      </c>
      <c r="R280" s="182">
        <f>Q280*H280</f>
        <v>0.30359999999999998</v>
      </c>
      <c r="S280" s="182">
        <v>0</v>
      </c>
      <c r="T280" s="18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4" t="s">
        <v>237</v>
      </c>
      <c r="AT280" s="184" t="s">
        <v>305</v>
      </c>
      <c r="AU280" s="184" t="s">
        <v>86</v>
      </c>
      <c r="AY280" s="18" t="s">
        <v>202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84</v>
      </c>
      <c r="BK280" s="185">
        <f>ROUND(I280*H280,2)</f>
        <v>0</v>
      </c>
      <c r="BL280" s="18" t="s">
        <v>208</v>
      </c>
      <c r="BM280" s="184" t="s">
        <v>480</v>
      </c>
    </row>
    <row r="281" s="14" customFormat="1">
      <c r="A281" s="14"/>
      <c r="B281" s="199"/>
      <c r="C281" s="14"/>
      <c r="D281" s="187" t="s">
        <v>210</v>
      </c>
      <c r="E281" s="200" t="s">
        <v>1</v>
      </c>
      <c r="F281" s="201" t="s">
        <v>481</v>
      </c>
      <c r="G281" s="14"/>
      <c r="H281" s="200" t="s">
        <v>1</v>
      </c>
      <c r="I281" s="202"/>
      <c r="J281" s="14"/>
      <c r="K281" s="14"/>
      <c r="L281" s="199"/>
      <c r="M281" s="203"/>
      <c r="N281" s="204"/>
      <c r="O281" s="204"/>
      <c r="P281" s="204"/>
      <c r="Q281" s="204"/>
      <c r="R281" s="204"/>
      <c r="S281" s="204"/>
      <c r="T281" s="20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0" t="s">
        <v>210</v>
      </c>
      <c r="AU281" s="200" t="s">
        <v>86</v>
      </c>
      <c r="AV281" s="14" t="s">
        <v>84</v>
      </c>
      <c r="AW281" s="14" t="s">
        <v>32</v>
      </c>
      <c r="AX281" s="14" t="s">
        <v>76</v>
      </c>
      <c r="AY281" s="200" t="s">
        <v>202</v>
      </c>
    </row>
    <row r="282" s="13" customFormat="1">
      <c r="A282" s="13"/>
      <c r="B282" s="186"/>
      <c r="C282" s="13"/>
      <c r="D282" s="187" t="s">
        <v>210</v>
      </c>
      <c r="E282" s="188" t="s">
        <v>1</v>
      </c>
      <c r="F282" s="189" t="s">
        <v>109</v>
      </c>
      <c r="G282" s="13"/>
      <c r="H282" s="190">
        <v>6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210</v>
      </c>
      <c r="AU282" s="188" t="s">
        <v>86</v>
      </c>
      <c r="AV282" s="13" t="s">
        <v>86</v>
      </c>
      <c r="AW282" s="13" t="s">
        <v>32</v>
      </c>
      <c r="AX282" s="13" t="s">
        <v>84</v>
      </c>
      <c r="AY282" s="188" t="s">
        <v>202</v>
      </c>
    </row>
    <row r="283" s="2" customFormat="1">
      <c r="A283" s="37"/>
      <c r="B283" s="172"/>
      <c r="C283" s="173" t="s">
        <v>482</v>
      </c>
      <c r="D283" s="173" t="s">
        <v>204</v>
      </c>
      <c r="E283" s="174" t="s">
        <v>483</v>
      </c>
      <c r="F283" s="175" t="s">
        <v>484</v>
      </c>
      <c r="G283" s="176" t="s">
        <v>111</v>
      </c>
      <c r="H283" s="177">
        <v>3</v>
      </c>
      <c r="I283" s="178"/>
      <c r="J283" s="179">
        <f>ROUND(I283*H283,2)</f>
        <v>0</v>
      </c>
      <c r="K283" s="175" t="s">
        <v>207</v>
      </c>
      <c r="L283" s="38"/>
      <c r="M283" s="180" t="s">
        <v>1</v>
      </c>
      <c r="N283" s="181" t="s">
        <v>41</v>
      </c>
      <c r="O283" s="76"/>
      <c r="P283" s="182">
        <f>O283*H283</f>
        <v>0</v>
      </c>
      <c r="Q283" s="182">
        <v>0.21734000000000001</v>
      </c>
      <c r="R283" s="182">
        <f>Q283*H283</f>
        <v>0.65202000000000004</v>
      </c>
      <c r="S283" s="182">
        <v>0</v>
      </c>
      <c r="T283" s="18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4" t="s">
        <v>208</v>
      </c>
      <c r="AT283" s="184" t="s">
        <v>204</v>
      </c>
      <c r="AU283" s="184" t="s">
        <v>86</v>
      </c>
      <c r="AY283" s="18" t="s">
        <v>202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84</v>
      </c>
      <c r="BK283" s="185">
        <f>ROUND(I283*H283,2)</f>
        <v>0</v>
      </c>
      <c r="BL283" s="18" t="s">
        <v>208</v>
      </c>
      <c r="BM283" s="184" t="s">
        <v>485</v>
      </c>
    </row>
    <row r="284" s="13" customFormat="1">
      <c r="A284" s="13"/>
      <c r="B284" s="186"/>
      <c r="C284" s="13"/>
      <c r="D284" s="187" t="s">
        <v>210</v>
      </c>
      <c r="E284" s="188" t="s">
        <v>1</v>
      </c>
      <c r="F284" s="189" t="s">
        <v>122</v>
      </c>
      <c r="G284" s="13"/>
      <c r="H284" s="190">
        <v>3</v>
      </c>
      <c r="I284" s="191"/>
      <c r="J284" s="13"/>
      <c r="K284" s="13"/>
      <c r="L284" s="186"/>
      <c r="M284" s="192"/>
      <c r="N284" s="193"/>
      <c r="O284" s="193"/>
      <c r="P284" s="193"/>
      <c r="Q284" s="193"/>
      <c r="R284" s="193"/>
      <c r="S284" s="193"/>
      <c r="T284" s="19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8" t="s">
        <v>210</v>
      </c>
      <c r="AU284" s="188" t="s">
        <v>86</v>
      </c>
      <c r="AV284" s="13" t="s">
        <v>86</v>
      </c>
      <c r="AW284" s="13" t="s">
        <v>32</v>
      </c>
      <c r="AX284" s="13" t="s">
        <v>84</v>
      </c>
      <c r="AY284" s="188" t="s">
        <v>202</v>
      </c>
    </row>
    <row r="285" s="2" customFormat="1">
      <c r="A285" s="37"/>
      <c r="B285" s="172"/>
      <c r="C285" s="214" t="s">
        <v>486</v>
      </c>
      <c r="D285" s="214" t="s">
        <v>305</v>
      </c>
      <c r="E285" s="215" t="s">
        <v>487</v>
      </c>
      <c r="F285" s="216" t="s">
        <v>488</v>
      </c>
      <c r="G285" s="217" t="s">
        <v>111</v>
      </c>
      <c r="H285" s="218">
        <v>3</v>
      </c>
      <c r="I285" s="219"/>
      <c r="J285" s="220">
        <f>ROUND(I285*H285,2)</f>
        <v>0</v>
      </c>
      <c r="K285" s="216" t="s">
        <v>207</v>
      </c>
      <c r="L285" s="221"/>
      <c r="M285" s="222" t="s">
        <v>1</v>
      </c>
      <c r="N285" s="223" t="s">
        <v>41</v>
      </c>
      <c r="O285" s="76"/>
      <c r="P285" s="182">
        <f>O285*H285</f>
        <v>0</v>
      </c>
      <c r="Q285" s="182">
        <v>0.10199999999999999</v>
      </c>
      <c r="R285" s="182">
        <f>Q285*H285</f>
        <v>0.30599999999999999</v>
      </c>
      <c r="S285" s="182">
        <v>0</v>
      </c>
      <c r="T285" s="18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4" t="s">
        <v>237</v>
      </c>
      <c r="AT285" s="184" t="s">
        <v>305</v>
      </c>
      <c r="AU285" s="184" t="s">
        <v>86</v>
      </c>
      <c r="AY285" s="18" t="s">
        <v>202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84</v>
      </c>
      <c r="BK285" s="185">
        <f>ROUND(I285*H285,2)</f>
        <v>0</v>
      </c>
      <c r="BL285" s="18" t="s">
        <v>208</v>
      </c>
      <c r="BM285" s="184" t="s">
        <v>489</v>
      </c>
    </row>
    <row r="286" s="13" customFormat="1">
      <c r="A286" s="13"/>
      <c r="B286" s="186"/>
      <c r="C286" s="13"/>
      <c r="D286" s="187" t="s">
        <v>210</v>
      </c>
      <c r="E286" s="188" t="s">
        <v>1</v>
      </c>
      <c r="F286" s="189" t="s">
        <v>122</v>
      </c>
      <c r="G286" s="13"/>
      <c r="H286" s="190">
        <v>3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210</v>
      </c>
      <c r="AU286" s="188" t="s">
        <v>86</v>
      </c>
      <c r="AV286" s="13" t="s">
        <v>86</v>
      </c>
      <c r="AW286" s="13" t="s">
        <v>32</v>
      </c>
      <c r="AX286" s="13" t="s">
        <v>84</v>
      </c>
      <c r="AY286" s="188" t="s">
        <v>202</v>
      </c>
    </row>
    <row r="287" s="2" customFormat="1" ht="33" customHeight="1">
      <c r="A287" s="37"/>
      <c r="B287" s="172"/>
      <c r="C287" s="173" t="s">
        <v>490</v>
      </c>
      <c r="D287" s="173" t="s">
        <v>204</v>
      </c>
      <c r="E287" s="174" t="s">
        <v>491</v>
      </c>
      <c r="F287" s="175" t="s">
        <v>492</v>
      </c>
      <c r="G287" s="176" t="s">
        <v>111</v>
      </c>
      <c r="H287" s="177">
        <v>15</v>
      </c>
      <c r="I287" s="178"/>
      <c r="J287" s="179">
        <f>ROUND(I287*H287,2)</f>
        <v>0</v>
      </c>
      <c r="K287" s="175" t="s">
        <v>207</v>
      </c>
      <c r="L287" s="38"/>
      <c r="M287" s="180" t="s">
        <v>1</v>
      </c>
      <c r="N287" s="181" t="s">
        <v>41</v>
      </c>
      <c r="O287" s="76"/>
      <c r="P287" s="182">
        <f>O287*H287</f>
        <v>0</v>
      </c>
      <c r="Q287" s="182">
        <v>0.31108000000000002</v>
      </c>
      <c r="R287" s="182">
        <f>Q287*H287</f>
        <v>4.6661999999999999</v>
      </c>
      <c r="S287" s="182">
        <v>0</v>
      </c>
      <c r="T287" s="18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4" t="s">
        <v>208</v>
      </c>
      <c r="AT287" s="184" t="s">
        <v>204</v>
      </c>
      <c r="AU287" s="184" t="s">
        <v>86</v>
      </c>
      <c r="AY287" s="18" t="s">
        <v>202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8" t="s">
        <v>84</v>
      </c>
      <c r="BK287" s="185">
        <f>ROUND(I287*H287,2)</f>
        <v>0</v>
      </c>
      <c r="BL287" s="18" t="s">
        <v>208</v>
      </c>
      <c r="BM287" s="184" t="s">
        <v>493</v>
      </c>
    </row>
    <row r="288" s="12" customFormat="1" ht="22.8" customHeight="1">
      <c r="A288" s="12"/>
      <c r="B288" s="159"/>
      <c r="C288" s="12"/>
      <c r="D288" s="160" t="s">
        <v>75</v>
      </c>
      <c r="E288" s="170" t="s">
        <v>242</v>
      </c>
      <c r="F288" s="170" t="s">
        <v>494</v>
      </c>
      <c r="G288" s="12"/>
      <c r="H288" s="12"/>
      <c r="I288" s="162"/>
      <c r="J288" s="171">
        <f>BK288</f>
        <v>0</v>
      </c>
      <c r="K288" s="12"/>
      <c r="L288" s="159"/>
      <c r="M288" s="164"/>
      <c r="N288" s="165"/>
      <c r="O288" s="165"/>
      <c r="P288" s="166">
        <f>SUM(P289:P350)</f>
        <v>0</v>
      </c>
      <c r="Q288" s="165"/>
      <c r="R288" s="166">
        <f>SUM(R289:R350)</f>
        <v>242.33501399999997</v>
      </c>
      <c r="S288" s="165"/>
      <c r="T288" s="167">
        <f>SUM(T289:T350)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60" t="s">
        <v>84</v>
      </c>
      <c r="AT288" s="168" t="s">
        <v>75</v>
      </c>
      <c r="AU288" s="168" t="s">
        <v>84</v>
      </c>
      <c r="AY288" s="160" t="s">
        <v>202</v>
      </c>
      <c r="BK288" s="169">
        <f>SUM(BK289:BK350)</f>
        <v>0</v>
      </c>
    </row>
    <row r="289" s="2" customFormat="1">
      <c r="A289" s="37"/>
      <c r="B289" s="172"/>
      <c r="C289" s="173" t="s">
        <v>161</v>
      </c>
      <c r="D289" s="173" t="s">
        <v>204</v>
      </c>
      <c r="E289" s="174" t="s">
        <v>495</v>
      </c>
      <c r="F289" s="175" t="s">
        <v>496</v>
      </c>
      <c r="G289" s="176" t="s">
        <v>129</v>
      </c>
      <c r="H289" s="177">
        <v>172</v>
      </c>
      <c r="I289" s="178"/>
      <c r="J289" s="179">
        <f>ROUND(I289*H289,2)</f>
        <v>0</v>
      </c>
      <c r="K289" s="175" t="s">
        <v>207</v>
      </c>
      <c r="L289" s="38"/>
      <c r="M289" s="180" t="s">
        <v>1</v>
      </c>
      <c r="N289" s="181" t="s">
        <v>41</v>
      </c>
      <c r="O289" s="76"/>
      <c r="P289" s="182">
        <f>O289*H289</f>
        <v>0</v>
      </c>
      <c r="Q289" s="182">
        <v>0.00020000000000000001</v>
      </c>
      <c r="R289" s="182">
        <f>Q289*H289</f>
        <v>0.0344</v>
      </c>
      <c r="S289" s="182">
        <v>0</v>
      </c>
      <c r="T289" s="18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4" t="s">
        <v>208</v>
      </c>
      <c r="AT289" s="184" t="s">
        <v>204</v>
      </c>
      <c r="AU289" s="184" t="s">
        <v>86</v>
      </c>
      <c r="AY289" s="18" t="s">
        <v>202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84</v>
      </c>
      <c r="BK289" s="185">
        <f>ROUND(I289*H289,2)</f>
        <v>0</v>
      </c>
      <c r="BL289" s="18" t="s">
        <v>208</v>
      </c>
      <c r="BM289" s="184" t="s">
        <v>497</v>
      </c>
    </row>
    <row r="290" s="13" customFormat="1">
      <c r="A290" s="13"/>
      <c r="B290" s="186"/>
      <c r="C290" s="13"/>
      <c r="D290" s="187" t="s">
        <v>210</v>
      </c>
      <c r="E290" s="188" t="s">
        <v>138</v>
      </c>
      <c r="F290" s="189" t="s">
        <v>498</v>
      </c>
      <c r="G290" s="13"/>
      <c r="H290" s="190">
        <v>172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210</v>
      </c>
      <c r="AU290" s="188" t="s">
        <v>86</v>
      </c>
      <c r="AV290" s="13" t="s">
        <v>86</v>
      </c>
      <c r="AW290" s="13" t="s">
        <v>32</v>
      </c>
      <c r="AX290" s="13" t="s">
        <v>84</v>
      </c>
      <c r="AY290" s="188" t="s">
        <v>202</v>
      </c>
    </row>
    <row r="291" s="2" customFormat="1">
      <c r="A291" s="37"/>
      <c r="B291" s="172"/>
      <c r="C291" s="173" t="s">
        <v>499</v>
      </c>
      <c r="D291" s="173" t="s">
        <v>204</v>
      </c>
      <c r="E291" s="174" t="s">
        <v>500</v>
      </c>
      <c r="F291" s="175" t="s">
        <v>501</v>
      </c>
      <c r="G291" s="176" t="s">
        <v>129</v>
      </c>
      <c r="H291" s="177">
        <v>166</v>
      </c>
      <c r="I291" s="178"/>
      <c r="J291" s="179">
        <f>ROUND(I291*H291,2)</f>
        <v>0</v>
      </c>
      <c r="K291" s="175" t="s">
        <v>207</v>
      </c>
      <c r="L291" s="38"/>
      <c r="M291" s="180" t="s">
        <v>1</v>
      </c>
      <c r="N291" s="181" t="s">
        <v>41</v>
      </c>
      <c r="O291" s="76"/>
      <c r="P291" s="182">
        <f>O291*H291</f>
        <v>0</v>
      </c>
      <c r="Q291" s="182">
        <v>0.00040000000000000002</v>
      </c>
      <c r="R291" s="182">
        <f>Q291*H291</f>
        <v>0.066400000000000001</v>
      </c>
      <c r="S291" s="182">
        <v>0</v>
      </c>
      <c r="T291" s="18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4" t="s">
        <v>208</v>
      </c>
      <c r="AT291" s="184" t="s">
        <v>204</v>
      </c>
      <c r="AU291" s="184" t="s">
        <v>86</v>
      </c>
      <c r="AY291" s="18" t="s">
        <v>202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84</v>
      </c>
      <c r="BK291" s="185">
        <f>ROUND(I291*H291,2)</f>
        <v>0</v>
      </c>
      <c r="BL291" s="18" t="s">
        <v>208</v>
      </c>
      <c r="BM291" s="184" t="s">
        <v>502</v>
      </c>
    </row>
    <row r="292" s="13" customFormat="1">
      <c r="A292" s="13"/>
      <c r="B292" s="186"/>
      <c r="C292" s="13"/>
      <c r="D292" s="187" t="s">
        <v>210</v>
      </c>
      <c r="E292" s="188" t="s">
        <v>141</v>
      </c>
      <c r="F292" s="189" t="s">
        <v>503</v>
      </c>
      <c r="G292" s="13"/>
      <c r="H292" s="190">
        <v>166</v>
      </c>
      <c r="I292" s="191"/>
      <c r="J292" s="13"/>
      <c r="K292" s="13"/>
      <c r="L292" s="186"/>
      <c r="M292" s="192"/>
      <c r="N292" s="193"/>
      <c r="O292" s="193"/>
      <c r="P292" s="193"/>
      <c r="Q292" s="193"/>
      <c r="R292" s="193"/>
      <c r="S292" s="193"/>
      <c r="T292" s="19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210</v>
      </c>
      <c r="AU292" s="188" t="s">
        <v>86</v>
      </c>
      <c r="AV292" s="13" t="s">
        <v>86</v>
      </c>
      <c r="AW292" s="13" t="s">
        <v>32</v>
      </c>
      <c r="AX292" s="13" t="s">
        <v>84</v>
      </c>
      <c r="AY292" s="188" t="s">
        <v>202</v>
      </c>
    </row>
    <row r="293" s="2" customFormat="1">
      <c r="A293" s="37"/>
      <c r="B293" s="172"/>
      <c r="C293" s="173" t="s">
        <v>504</v>
      </c>
      <c r="D293" s="173" t="s">
        <v>204</v>
      </c>
      <c r="E293" s="174" t="s">
        <v>505</v>
      </c>
      <c r="F293" s="175" t="s">
        <v>506</v>
      </c>
      <c r="G293" s="176" t="s">
        <v>129</v>
      </c>
      <c r="H293" s="177">
        <v>402</v>
      </c>
      <c r="I293" s="178"/>
      <c r="J293" s="179">
        <f>ROUND(I293*H293,2)</f>
        <v>0</v>
      </c>
      <c r="K293" s="175" t="s">
        <v>207</v>
      </c>
      <c r="L293" s="38"/>
      <c r="M293" s="180" t="s">
        <v>1</v>
      </c>
      <c r="N293" s="181" t="s">
        <v>41</v>
      </c>
      <c r="O293" s="76"/>
      <c r="P293" s="182">
        <f>O293*H293</f>
        <v>0</v>
      </c>
      <c r="Q293" s="182">
        <v>0.00012999999999999999</v>
      </c>
      <c r="R293" s="182">
        <f>Q293*H293</f>
        <v>0.052259999999999994</v>
      </c>
      <c r="S293" s="182">
        <v>0</v>
      </c>
      <c r="T293" s="18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4" t="s">
        <v>208</v>
      </c>
      <c r="AT293" s="184" t="s">
        <v>204</v>
      </c>
      <c r="AU293" s="184" t="s">
        <v>86</v>
      </c>
      <c r="AY293" s="18" t="s">
        <v>202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8" t="s">
        <v>84</v>
      </c>
      <c r="BK293" s="185">
        <f>ROUND(I293*H293,2)</f>
        <v>0</v>
      </c>
      <c r="BL293" s="18" t="s">
        <v>208</v>
      </c>
      <c r="BM293" s="184" t="s">
        <v>507</v>
      </c>
    </row>
    <row r="294" s="13" customFormat="1">
      <c r="A294" s="13"/>
      <c r="B294" s="186"/>
      <c r="C294" s="13"/>
      <c r="D294" s="187" t="s">
        <v>210</v>
      </c>
      <c r="E294" s="188" t="s">
        <v>143</v>
      </c>
      <c r="F294" s="189" t="s">
        <v>508</v>
      </c>
      <c r="G294" s="13"/>
      <c r="H294" s="190">
        <v>402</v>
      </c>
      <c r="I294" s="191"/>
      <c r="J294" s="13"/>
      <c r="K294" s="13"/>
      <c r="L294" s="186"/>
      <c r="M294" s="192"/>
      <c r="N294" s="193"/>
      <c r="O294" s="193"/>
      <c r="P294" s="193"/>
      <c r="Q294" s="193"/>
      <c r="R294" s="193"/>
      <c r="S294" s="193"/>
      <c r="T294" s="19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210</v>
      </c>
      <c r="AU294" s="188" t="s">
        <v>86</v>
      </c>
      <c r="AV294" s="13" t="s">
        <v>86</v>
      </c>
      <c r="AW294" s="13" t="s">
        <v>32</v>
      </c>
      <c r="AX294" s="13" t="s">
        <v>84</v>
      </c>
      <c r="AY294" s="188" t="s">
        <v>202</v>
      </c>
    </row>
    <row r="295" s="2" customFormat="1">
      <c r="A295" s="37"/>
      <c r="B295" s="172"/>
      <c r="C295" s="173" t="s">
        <v>509</v>
      </c>
      <c r="D295" s="173" t="s">
        <v>204</v>
      </c>
      <c r="E295" s="174" t="s">
        <v>510</v>
      </c>
      <c r="F295" s="175" t="s">
        <v>511</v>
      </c>
      <c r="G295" s="176" t="s">
        <v>92</v>
      </c>
      <c r="H295" s="177">
        <v>25</v>
      </c>
      <c r="I295" s="178"/>
      <c r="J295" s="179">
        <f>ROUND(I295*H295,2)</f>
        <v>0</v>
      </c>
      <c r="K295" s="175" t="s">
        <v>207</v>
      </c>
      <c r="L295" s="38"/>
      <c r="M295" s="180" t="s">
        <v>1</v>
      </c>
      <c r="N295" s="181" t="s">
        <v>41</v>
      </c>
      <c r="O295" s="76"/>
      <c r="P295" s="182">
        <f>O295*H295</f>
        <v>0</v>
      </c>
      <c r="Q295" s="182">
        <v>0.0016000000000000001</v>
      </c>
      <c r="R295" s="182">
        <f>Q295*H295</f>
        <v>0.040000000000000001</v>
      </c>
      <c r="S295" s="182">
        <v>0</v>
      </c>
      <c r="T295" s="18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4" t="s">
        <v>208</v>
      </c>
      <c r="AT295" s="184" t="s">
        <v>204</v>
      </c>
      <c r="AU295" s="184" t="s">
        <v>86</v>
      </c>
      <c r="AY295" s="18" t="s">
        <v>202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84</v>
      </c>
      <c r="BK295" s="185">
        <f>ROUND(I295*H295,2)</f>
        <v>0</v>
      </c>
      <c r="BL295" s="18" t="s">
        <v>208</v>
      </c>
      <c r="BM295" s="184" t="s">
        <v>512</v>
      </c>
    </row>
    <row r="296" s="13" customFormat="1">
      <c r="A296" s="13"/>
      <c r="B296" s="186"/>
      <c r="C296" s="13"/>
      <c r="D296" s="187" t="s">
        <v>210</v>
      </c>
      <c r="E296" s="188" t="s">
        <v>145</v>
      </c>
      <c r="F296" s="189" t="s">
        <v>513</v>
      </c>
      <c r="G296" s="13"/>
      <c r="H296" s="190">
        <v>25</v>
      </c>
      <c r="I296" s="191"/>
      <c r="J296" s="13"/>
      <c r="K296" s="13"/>
      <c r="L296" s="186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210</v>
      </c>
      <c r="AU296" s="188" t="s">
        <v>86</v>
      </c>
      <c r="AV296" s="13" t="s">
        <v>86</v>
      </c>
      <c r="AW296" s="13" t="s">
        <v>32</v>
      </c>
      <c r="AX296" s="13" t="s">
        <v>84</v>
      </c>
      <c r="AY296" s="188" t="s">
        <v>202</v>
      </c>
    </row>
    <row r="297" s="2" customFormat="1">
      <c r="A297" s="37"/>
      <c r="B297" s="172"/>
      <c r="C297" s="173" t="s">
        <v>514</v>
      </c>
      <c r="D297" s="173" t="s">
        <v>204</v>
      </c>
      <c r="E297" s="174" t="s">
        <v>510</v>
      </c>
      <c r="F297" s="175" t="s">
        <v>511</v>
      </c>
      <c r="G297" s="176" t="s">
        <v>92</v>
      </c>
      <c r="H297" s="177">
        <v>11</v>
      </c>
      <c r="I297" s="178"/>
      <c r="J297" s="179">
        <f>ROUND(I297*H297,2)</f>
        <v>0</v>
      </c>
      <c r="K297" s="175" t="s">
        <v>207</v>
      </c>
      <c r="L297" s="38"/>
      <c r="M297" s="180" t="s">
        <v>1</v>
      </c>
      <c r="N297" s="181" t="s">
        <v>41</v>
      </c>
      <c r="O297" s="76"/>
      <c r="P297" s="182">
        <f>O297*H297</f>
        <v>0</v>
      </c>
      <c r="Q297" s="182">
        <v>0.0016000000000000001</v>
      </c>
      <c r="R297" s="182">
        <f>Q297*H297</f>
        <v>0.017600000000000001</v>
      </c>
      <c r="S297" s="182">
        <v>0</v>
      </c>
      <c r="T297" s="18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4" t="s">
        <v>208</v>
      </c>
      <c r="AT297" s="184" t="s">
        <v>204</v>
      </c>
      <c r="AU297" s="184" t="s">
        <v>86</v>
      </c>
      <c r="AY297" s="18" t="s">
        <v>202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84</v>
      </c>
      <c r="BK297" s="185">
        <f>ROUND(I297*H297,2)</f>
        <v>0</v>
      </c>
      <c r="BL297" s="18" t="s">
        <v>208</v>
      </c>
      <c r="BM297" s="184" t="s">
        <v>515</v>
      </c>
    </row>
    <row r="298" s="13" customFormat="1">
      <c r="A298" s="13"/>
      <c r="B298" s="186"/>
      <c r="C298" s="13"/>
      <c r="D298" s="187" t="s">
        <v>210</v>
      </c>
      <c r="E298" s="188" t="s">
        <v>168</v>
      </c>
      <c r="F298" s="189" t="s">
        <v>516</v>
      </c>
      <c r="G298" s="13"/>
      <c r="H298" s="190">
        <v>11</v>
      </c>
      <c r="I298" s="191"/>
      <c r="J298" s="13"/>
      <c r="K298" s="13"/>
      <c r="L298" s="186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210</v>
      </c>
      <c r="AU298" s="188" t="s">
        <v>86</v>
      </c>
      <c r="AV298" s="13" t="s">
        <v>86</v>
      </c>
      <c r="AW298" s="13" t="s">
        <v>32</v>
      </c>
      <c r="AX298" s="13" t="s">
        <v>84</v>
      </c>
      <c r="AY298" s="188" t="s">
        <v>202</v>
      </c>
    </row>
    <row r="299" s="14" customFormat="1">
      <c r="A299" s="14"/>
      <c r="B299" s="199"/>
      <c r="C299" s="14"/>
      <c r="D299" s="187" t="s">
        <v>210</v>
      </c>
      <c r="E299" s="200" t="s">
        <v>1</v>
      </c>
      <c r="F299" s="201" t="s">
        <v>517</v>
      </c>
      <c r="G299" s="14"/>
      <c r="H299" s="200" t="s">
        <v>1</v>
      </c>
      <c r="I299" s="202"/>
      <c r="J299" s="14"/>
      <c r="K299" s="14"/>
      <c r="L299" s="199"/>
      <c r="M299" s="203"/>
      <c r="N299" s="204"/>
      <c r="O299" s="204"/>
      <c r="P299" s="204"/>
      <c r="Q299" s="204"/>
      <c r="R299" s="204"/>
      <c r="S299" s="204"/>
      <c r="T299" s="20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0" t="s">
        <v>210</v>
      </c>
      <c r="AU299" s="200" t="s">
        <v>86</v>
      </c>
      <c r="AV299" s="14" t="s">
        <v>84</v>
      </c>
      <c r="AW299" s="14" t="s">
        <v>32</v>
      </c>
      <c r="AX299" s="14" t="s">
        <v>76</v>
      </c>
      <c r="AY299" s="200" t="s">
        <v>202</v>
      </c>
    </row>
    <row r="300" s="14" customFormat="1">
      <c r="A300" s="14"/>
      <c r="B300" s="199"/>
      <c r="C300" s="14"/>
      <c r="D300" s="187" t="s">
        <v>210</v>
      </c>
      <c r="E300" s="200" t="s">
        <v>1</v>
      </c>
      <c r="F300" s="201" t="s">
        <v>518</v>
      </c>
      <c r="G300" s="14"/>
      <c r="H300" s="200" t="s">
        <v>1</v>
      </c>
      <c r="I300" s="202"/>
      <c r="J300" s="14"/>
      <c r="K300" s="14"/>
      <c r="L300" s="199"/>
      <c r="M300" s="203"/>
      <c r="N300" s="204"/>
      <c r="O300" s="204"/>
      <c r="P300" s="204"/>
      <c r="Q300" s="204"/>
      <c r="R300" s="204"/>
      <c r="S300" s="204"/>
      <c r="T300" s="20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0" t="s">
        <v>210</v>
      </c>
      <c r="AU300" s="200" t="s">
        <v>86</v>
      </c>
      <c r="AV300" s="14" t="s">
        <v>84</v>
      </c>
      <c r="AW300" s="14" t="s">
        <v>32</v>
      </c>
      <c r="AX300" s="14" t="s">
        <v>76</v>
      </c>
      <c r="AY300" s="200" t="s">
        <v>202</v>
      </c>
    </row>
    <row r="301" s="2" customFormat="1">
      <c r="A301" s="37"/>
      <c r="B301" s="172"/>
      <c r="C301" s="173" t="s">
        <v>519</v>
      </c>
      <c r="D301" s="173" t="s">
        <v>204</v>
      </c>
      <c r="E301" s="174" t="s">
        <v>520</v>
      </c>
      <c r="F301" s="175" t="s">
        <v>521</v>
      </c>
      <c r="G301" s="176" t="s">
        <v>111</v>
      </c>
      <c r="H301" s="177">
        <v>1</v>
      </c>
      <c r="I301" s="178"/>
      <c r="J301" s="179">
        <f>ROUND(I301*H301,2)</f>
        <v>0</v>
      </c>
      <c r="K301" s="175" t="s">
        <v>207</v>
      </c>
      <c r="L301" s="38"/>
      <c r="M301" s="180" t="s">
        <v>1</v>
      </c>
      <c r="N301" s="181" t="s">
        <v>41</v>
      </c>
      <c r="O301" s="76"/>
      <c r="P301" s="182">
        <f>O301*H301</f>
        <v>0</v>
      </c>
      <c r="Q301" s="182">
        <v>0.00158</v>
      </c>
      <c r="R301" s="182">
        <f>Q301*H301</f>
        <v>0.00158</v>
      </c>
      <c r="S301" s="182">
        <v>0</v>
      </c>
      <c r="T301" s="18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4" t="s">
        <v>208</v>
      </c>
      <c r="AT301" s="184" t="s">
        <v>204</v>
      </c>
      <c r="AU301" s="184" t="s">
        <v>86</v>
      </c>
      <c r="AY301" s="18" t="s">
        <v>202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8" t="s">
        <v>84</v>
      </c>
      <c r="BK301" s="185">
        <f>ROUND(I301*H301,2)</f>
        <v>0</v>
      </c>
      <c r="BL301" s="18" t="s">
        <v>208</v>
      </c>
      <c r="BM301" s="184" t="s">
        <v>522</v>
      </c>
    </row>
    <row r="302" s="13" customFormat="1">
      <c r="A302" s="13"/>
      <c r="B302" s="186"/>
      <c r="C302" s="13"/>
      <c r="D302" s="187" t="s">
        <v>210</v>
      </c>
      <c r="E302" s="188" t="s">
        <v>170</v>
      </c>
      <c r="F302" s="189" t="s">
        <v>523</v>
      </c>
      <c r="G302" s="13"/>
      <c r="H302" s="190">
        <v>1</v>
      </c>
      <c r="I302" s="191"/>
      <c r="J302" s="13"/>
      <c r="K302" s="13"/>
      <c r="L302" s="186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210</v>
      </c>
      <c r="AU302" s="188" t="s">
        <v>86</v>
      </c>
      <c r="AV302" s="13" t="s">
        <v>86</v>
      </c>
      <c r="AW302" s="13" t="s">
        <v>32</v>
      </c>
      <c r="AX302" s="13" t="s">
        <v>84</v>
      </c>
      <c r="AY302" s="188" t="s">
        <v>202</v>
      </c>
    </row>
    <row r="303" s="14" customFormat="1">
      <c r="A303" s="14"/>
      <c r="B303" s="199"/>
      <c r="C303" s="14"/>
      <c r="D303" s="187" t="s">
        <v>210</v>
      </c>
      <c r="E303" s="200" t="s">
        <v>1</v>
      </c>
      <c r="F303" s="201" t="s">
        <v>524</v>
      </c>
      <c r="G303" s="14"/>
      <c r="H303" s="200" t="s">
        <v>1</v>
      </c>
      <c r="I303" s="202"/>
      <c r="J303" s="14"/>
      <c r="K303" s="14"/>
      <c r="L303" s="199"/>
      <c r="M303" s="203"/>
      <c r="N303" s="204"/>
      <c r="O303" s="204"/>
      <c r="P303" s="204"/>
      <c r="Q303" s="204"/>
      <c r="R303" s="204"/>
      <c r="S303" s="204"/>
      <c r="T303" s="20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210</v>
      </c>
      <c r="AU303" s="200" t="s">
        <v>86</v>
      </c>
      <c r="AV303" s="14" t="s">
        <v>84</v>
      </c>
      <c r="AW303" s="14" t="s">
        <v>32</v>
      </c>
      <c r="AX303" s="14" t="s">
        <v>76</v>
      </c>
      <c r="AY303" s="200" t="s">
        <v>202</v>
      </c>
    </row>
    <row r="304" s="2" customFormat="1" ht="16.5" customHeight="1">
      <c r="A304" s="37"/>
      <c r="B304" s="172"/>
      <c r="C304" s="173" t="s">
        <v>525</v>
      </c>
      <c r="D304" s="173" t="s">
        <v>204</v>
      </c>
      <c r="E304" s="174" t="s">
        <v>526</v>
      </c>
      <c r="F304" s="175" t="s">
        <v>527</v>
      </c>
      <c r="G304" s="176" t="s">
        <v>129</v>
      </c>
      <c r="H304" s="177">
        <v>740</v>
      </c>
      <c r="I304" s="178"/>
      <c r="J304" s="179">
        <f>ROUND(I304*H304,2)</f>
        <v>0</v>
      </c>
      <c r="K304" s="175" t="s">
        <v>207</v>
      </c>
      <c r="L304" s="38"/>
      <c r="M304" s="180" t="s">
        <v>1</v>
      </c>
      <c r="N304" s="181" t="s">
        <v>41</v>
      </c>
      <c r="O304" s="76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4" t="s">
        <v>208</v>
      </c>
      <c r="AT304" s="184" t="s">
        <v>204</v>
      </c>
      <c r="AU304" s="184" t="s">
        <v>86</v>
      </c>
      <c r="AY304" s="18" t="s">
        <v>202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84</v>
      </c>
      <c r="BK304" s="185">
        <f>ROUND(I304*H304,2)</f>
        <v>0</v>
      </c>
      <c r="BL304" s="18" t="s">
        <v>208</v>
      </c>
      <c r="BM304" s="184" t="s">
        <v>528</v>
      </c>
    </row>
    <row r="305" s="13" customFormat="1">
      <c r="A305" s="13"/>
      <c r="B305" s="186"/>
      <c r="C305" s="13"/>
      <c r="D305" s="187" t="s">
        <v>210</v>
      </c>
      <c r="E305" s="188" t="s">
        <v>1</v>
      </c>
      <c r="F305" s="189" t="s">
        <v>529</v>
      </c>
      <c r="G305" s="13"/>
      <c r="H305" s="190">
        <v>740</v>
      </c>
      <c r="I305" s="191"/>
      <c r="J305" s="13"/>
      <c r="K305" s="13"/>
      <c r="L305" s="186"/>
      <c r="M305" s="192"/>
      <c r="N305" s="193"/>
      <c r="O305" s="193"/>
      <c r="P305" s="193"/>
      <c r="Q305" s="193"/>
      <c r="R305" s="193"/>
      <c r="S305" s="193"/>
      <c r="T305" s="19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210</v>
      </c>
      <c r="AU305" s="188" t="s">
        <v>86</v>
      </c>
      <c r="AV305" s="13" t="s">
        <v>86</v>
      </c>
      <c r="AW305" s="13" t="s">
        <v>32</v>
      </c>
      <c r="AX305" s="13" t="s">
        <v>84</v>
      </c>
      <c r="AY305" s="188" t="s">
        <v>202</v>
      </c>
    </row>
    <row r="306" s="2" customFormat="1" ht="16.5" customHeight="1">
      <c r="A306" s="37"/>
      <c r="B306" s="172"/>
      <c r="C306" s="173" t="s">
        <v>530</v>
      </c>
      <c r="D306" s="173" t="s">
        <v>204</v>
      </c>
      <c r="E306" s="174" t="s">
        <v>531</v>
      </c>
      <c r="F306" s="175" t="s">
        <v>532</v>
      </c>
      <c r="G306" s="176" t="s">
        <v>92</v>
      </c>
      <c r="H306" s="177">
        <v>37</v>
      </c>
      <c r="I306" s="178"/>
      <c r="J306" s="179">
        <f>ROUND(I306*H306,2)</f>
        <v>0</v>
      </c>
      <c r="K306" s="175" t="s">
        <v>207</v>
      </c>
      <c r="L306" s="38"/>
      <c r="M306" s="180" t="s">
        <v>1</v>
      </c>
      <c r="N306" s="181" t="s">
        <v>41</v>
      </c>
      <c r="O306" s="76"/>
      <c r="P306" s="182">
        <f>O306*H306</f>
        <v>0</v>
      </c>
      <c r="Q306" s="182">
        <v>1.0000000000000001E-05</v>
      </c>
      <c r="R306" s="182">
        <f>Q306*H306</f>
        <v>0.00037000000000000005</v>
      </c>
      <c r="S306" s="182">
        <v>0</v>
      </c>
      <c r="T306" s="18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4" t="s">
        <v>208</v>
      </c>
      <c r="AT306" s="184" t="s">
        <v>204</v>
      </c>
      <c r="AU306" s="184" t="s">
        <v>86</v>
      </c>
      <c r="AY306" s="18" t="s">
        <v>202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8" t="s">
        <v>84</v>
      </c>
      <c r="BK306" s="185">
        <f>ROUND(I306*H306,2)</f>
        <v>0</v>
      </c>
      <c r="BL306" s="18" t="s">
        <v>208</v>
      </c>
      <c r="BM306" s="184" t="s">
        <v>533</v>
      </c>
    </row>
    <row r="307" s="13" customFormat="1">
      <c r="A307" s="13"/>
      <c r="B307" s="186"/>
      <c r="C307" s="13"/>
      <c r="D307" s="187" t="s">
        <v>210</v>
      </c>
      <c r="E307" s="188" t="s">
        <v>1</v>
      </c>
      <c r="F307" s="189" t="s">
        <v>534</v>
      </c>
      <c r="G307" s="13"/>
      <c r="H307" s="190">
        <v>37</v>
      </c>
      <c r="I307" s="191"/>
      <c r="J307" s="13"/>
      <c r="K307" s="13"/>
      <c r="L307" s="186"/>
      <c r="M307" s="192"/>
      <c r="N307" s="193"/>
      <c r="O307" s="193"/>
      <c r="P307" s="193"/>
      <c r="Q307" s="193"/>
      <c r="R307" s="193"/>
      <c r="S307" s="193"/>
      <c r="T307" s="19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210</v>
      </c>
      <c r="AU307" s="188" t="s">
        <v>86</v>
      </c>
      <c r="AV307" s="13" t="s">
        <v>86</v>
      </c>
      <c r="AW307" s="13" t="s">
        <v>32</v>
      </c>
      <c r="AX307" s="13" t="s">
        <v>84</v>
      </c>
      <c r="AY307" s="188" t="s">
        <v>202</v>
      </c>
    </row>
    <row r="308" s="2" customFormat="1" ht="33" customHeight="1">
      <c r="A308" s="37"/>
      <c r="B308" s="172"/>
      <c r="C308" s="173" t="s">
        <v>535</v>
      </c>
      <c r="D308" s="173" t="s">
        <v>204</v>
      </c>
      <c r="E308" s="174" t="s">
        <v>536</v>
      </c>
      <c r="F308" s="175" t="s">
        <v>537</v>
      </c>
      <c r="G308" s="176" t="s">
        <v>129</v>
      </c>
      <c r="H308" s="177">
        <v>63</v>
      </c>
      <c r="I308" s="178"/>
      <c r="J308" s="179">
        <f>ROUND(I308*H308,2)</f>
        <v>0</v>
      </c>
      <c r="K308" s="175" t="s">
        <v>207</v>
      </c>
      <c r="L308" s="38"/>
      <c r="M308" s="180" t="s">
        <v>1</v>
      </c>
      <c r="N308" s="181" t="s">
        <v>41</v>
      </c>
      <c r="O308" s="76"/>
      <c r="P308" s="182">
        <f>O308*H308</f>
        <v>0</v>
      </c>
      <c r="Q308" s="182">
        <v>0.1295</v>
      </c>
      <c r="R308" s="182">
        <f>Q308*H308</f>
        <v>8.1585000000000001</v>
      </c>
      <c r="S308" s="182">
        <v>0</v>
      </c>
      <c r="T308" s="18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4" t="s">
        <v>208</v>
      </c>
      <c r="AT308" s="184" t="s">
        <v>204</v>
      </c>
      <c r="AU308" s="184" t="s">
        <v>86</v>
      </c>
      <c r="AY308" s="18" t="s">
        <v>202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84</v>
      </c>
      <c r="BK308" s="185">
        <f>ROUND(I308*H308,2)</f>
        <v>0</v>
      </c>
      <c r="BL308" s="18" t="s">
        <v>208</v>
      </c>
      <c r="BM308" s="184" t="s">
        <v>538</v>
      </c>
    </row>
    <row r="309" s="13" customFormat="1">
      <c r="A309" s="13"/>
      <c r="B309" s="186"/>
      <c r="C309" s="13"/>
      <c r="D309" s="187" t="s">
        <v>210</v>
      </c>
      <c r="E309" s="188" t="s">
        <v>1</v>
      </c>
      <c r="F309" s="189" t="s">
        <v>159</v>
      </c>
      <c r="G309" s="13"/>
      <c r="H309" s="190">
        <v>63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210</v>
      </c>
      <c r="AU309" s="188" t="s">
        <v>86</v>
      </c>
      <c r="AV309" s="13" t="s">
        <v>86</v>
      </c>
      <c r="AW309" s="13" t="s">
        <v>32</v>
      </c>
      <c r="AX309" s="13" t="s">
        <v>84</v>
      </c>
      <c r="AY309" s="188" t="s">
        <v>202</v>
      </c>
    </row>
    <row r="310" s="2" customFormat="1" ht="16.5" customHeight="1">
      <c r="A310" s="37"/>
      <c r="B310" s="172"/>
      <c r="C310" s="214" t="s">
        <v>539</v>
      </c>
      <c r="D310" s="214" t="s">
        <v>305</v>
      </c>
      <c r="E310" s="215" t="s">
        <v>540</v>
      </c>
      <c r="F310" s="216" t="s">
        <v>541</v>
      </c>
      <c r="G310" s="217" t="s">
        <v>129</v>
      </c>
      <c r="H310" s="218">
        <v>63</v>
      </c>
      <c r="I310" s="219"/>
      <c r="J310" s="220">
        <f>ROUND(I310*H310,2)</f>
        <v>0</v>
      </c>
      <c r="K310" s="216" t="s">
        <v>207</v>
      </c>
      <c r="L310" s="221"/>
      <c r="M310" s="222" t="s">
        <v>1</v>
      </c>
      <c r="N310" s="223" t="s">
        <v>41</v>
      </c>
      <c r="O310" s="76"/>
      <c r="P310" s="182">
        <f>O310*H310</f>
        <v>0</v>
      </c>
      <c r="Q310" s="182">
        <v>0.044999999999999998</v>
      </c>
      <c r="R310" s="182">
        <f>Q310*H310</f>
        <v>2.835</v>
      </c>
      <c r="S310" s="182">
        <v>0</v>
      </c>
      <c r="T310" s="18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4" t="s">
        <v>237</v>
      </c>
      <c r="AT310" s="184" t="s">
        <v>305</v>
      </c>
      <c r="AU310" s="184" t="s">
        <v>86</v>
      </c>
      <c r="AY310" s="18" t="s">
        <v>202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8" t="s">
        <v>84</v>
      </c>
      <c r="BK310" s="185">
        <f>ROUND(I310*H310,2)</f>
        <v>0</v>
      </c>
      <c r="BL310" s="18" t="s">
        <v>208</v>
      </c>
      <c r="BM310" s="184" t="s">
        <v>542</v>
      </c>
    </row>
    <row r="311" s="2" customFormat="1">
      <c r="A311" s="37"/>
      <c r="B311" s="38"/>
      <c r="C311" s="37"/>
      <c r="D311" s="187" t="s">
        <v>221</v>
      </c>
      <c r="E311" s="37"/>
      <c r="F311" s="195" t="s">
        <v>427</v>
      </c>
      <c r="G311" s="37"/>
      <c r="H311" s="37"/>
      <c r="I311" s="196"/>
      <c r="J311" s="37"/>
      <c r="K311" s="37"/>
      <c r="L311" s="38"/>
      <c r="M311" s="197"/>
      <c r="N311" s="198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221</v>
      </c>
      <c r="AU311" s="18" t="s">
        <v>86</v>
      </c>
    </row>
    <row r="312" s="13" customFormat="1">
      <c r="A312" s="13"/>
      <c r="B312" s="186"/>
      <c r="C312" s="13"/>
      <c r="D312" s="187" t="s">
        <v>210</v>
      </c>
      <c r="E312" s="188" t="s">
        <v>159</v>
      </c>
      <c r="F312" s="189" t="s">
        <v>161</v>
      </c>
      <c r="G312" s="13"/>
      <c r="H312" s="190">
        <v>63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210</v>
      </c>
      <c r="AU312" s="188" t="s">
        <v>86</v>
      </c>
      <c r="AV312" s="13" t="s">
        <v>86</v>
      </c>
      <c r="AW312" s="13" t="s">
        <v>32</v>
      </c>
      <c r="AX312" s="13" t="s">
        <v>84</v>
      </c>
      <c r="AY312" s="188" t="s">
        <v>202</v>
      </c>
    </row>
    <row r="313" s="2" customFormat="1">
      <c r="A313" s="37"/>
      <c r="B313" s="172"/>
      <c r="C313" s="173" t="s">
        <v>543</v>
      </c>
      <c r="D313" s="173" t="s">
        <v>204</v>
      </c>
      <c r="E313" s="174" t="s">
        <v>544</v>
      </c>
      <c r="F313" s="175" t="s">
        <v>545</v>
      </c>
      <c r="G313" s="176" t="s">
        <v>129</v>
      </c>
      <c r="H313" s="177">
        <v>900</v>
      </c>
      <c r="I313" s="178"/>
      <c r="J313" s="179">
        <f>ROUND(I313*H313,2)</f>
        <v>0</v>
      </c>
      <c r="K313" s="175" t="s">
        <v>207</v>
      </c>
      <c r="L313" s="38"/>
      <c r="M313" s="180" t="s">
        <v>1</v>
      </c>
      <c r="N313" s="181" t="s">
        <v>41</v>
      </c>
      <c r="O313" s="76"/>
      <c r="P313" s="182">
        <f>O313*H313</f>
        <v>0</v>
      </c>
      <c r="Q313" s="182">
        <v>0.16849</v>
      </c>
      <c r="R313" s="182">
        <f>Q313*H313</f>
        <v>151.64099999999999</v>
      </c>
      <c r="S313" s="182">
        <v>0</v>
      </c>
      <c r="T313" s="18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4" t="s">
        <v>208</v>
      </c>
      <c r="AT313" s="184" t="s">
        <v>204</v>
      </c>
      <c r="AU313" s="184" t="s">
        <v>86</v>
      </c>
      <c r="AY313" s="18" t="s">
        <v>202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84</v>
      </c>
      <c r="BK313" s="185">
        <f>ROUND(I313*H313,2)</f>
        <v>0</v>
      </c>
      <c r="BL313" s="18" t="s">
        <v>208</v>
      </c>
      <c r="BM313" s="184" t="s">
        <v>546</v>
      </c>
    </row>
    <row r="314" s="13" customFormat="1">
      <c r="A314" s="13"/>
      <c r="B314" s="186"/>
      <c r="C314" s="13"/>
      <c r="D314" s="187" t="s">
        <v>210</v>
      </c>
      <c r="E314" s="188" t="s">
        <v>1</v>
      </c>
      <c r="F314" s="189" t="s">
        <v>153</v>
      </c>
      <c r="G314" s="13"/>
      <c r="H314" s="190">
        <v>900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210</v>
      </c>
      <c r="AU314" s="188" t="s">
        <v>86</v>
      </c>
      <c r="AV314" s="13" t="s">
        <v>86</v>
      </c>
      <c r="AW314" s="13" t="s">
        <v>32</v>
      </c>
      <c r="AX314" s="13" t="s">
        <v>84</v>
      </c>
      <c r="AY314" s="188" t="s">
        <v>202</v>
      </c>
    </row>
    <row r="315" s="2" customFormat="1" ht="16.5" customHeight="1">
      <c r="A315" s="37"/>
      <c r="B315" s="172"/>
      <c r="C315" s="214" t="s">
        <v>547</v>
      </c>
      <c r="D315" s="214" t="s">
        <v>305</v>
      </c>
      <c r="E315" s="215" t="s">
        <v>548</v>
      </c>
      <c r="F315" s="216" t="s">
        <v>549</v>
      </c>
      <c r="G315" s="217" t="s">
        <v>129</v>
      </c>
      <c r="H315" s="218">
        <v>297.83999999999997</v>
      </c>
      <c r="I315" s="219"/>
      <c r="J315" s="220">
        <f>ROUND(I315*H315,2)</f>
        <v>0</v>
      </c>
      <c r="K315" s="216" t="s">
        <v>207</v>
      </c>
      <c r="L315" s="221"/>
      <c r="M315" s="222" t="s">
        <v>1</v>
      </c>
      <c r="N315" s="223" t="s">
        <v>41</v>
      </c>
      <c r="O315" s="76"/>
      <c r="P315" s="182">
        <f>O315*H315</f>
        <v>0</v>
      </c>
      <c r="Q315" s="182">
        <v>0.14999999999999999</v>
      </c>
      <c r="R315" s="182">
        <f>Q315*H315</f>
        <v>44.675999999999995</v>
      </c>
      <c r="S315" s="182">
        <v>0</v>
      </c>
      <c r="T315" s="18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4" t="s">
        <v>237</v>
      </c>
      <c r="AT315" s="184" t="s">
        <v>305</v>
      </c>
      <c r="AU315" s="184" t="s">
        <v>86</v>
      </c>
      <c r="AY315" s="18" t="s">
        <v>202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8" t="s">
        <v>84</v>
      </c>
      <c r="BK315" s="185">
        <f>ROUND(I315*H315,2)</f>
        <v>0</v>
      </c>
      <c r="BL315" s="18" t="s">
        <v>208</v>
      </c>
      <c r="BM315" s="184" t="s">
        <v>550</v>
      </c>
    </row>
    <row r="316" s="13" customFormat="1">
      <c r="A316" s="13"/>
      <c r="B316" s="186"/>
      <c r="C316" s="13"/>
      <c r="D316" s="187" t="s">
        <v>210</v>
      </c>
      <c r="E316" s="188" t="s">
        <v>1</v>
      </c>
      <c r="F316" s="189" t="s">
        <v>155</v>
      </c>
      <c r="G316" s="13"/>
      <c r="H316" s="190">
        <v>900</v>
      </c>
      <c r="I316" s="191"/>
      <c r="J316" s="13"/>
      <c r="K316" s="13"/>
      <c r="L316" s="186"/>
      <c r="M316" s="192"/>
      <c r="N316" s="193"/>
      <c r="O316" s="193"/>
      <c r="P316" s="193"/>
      <c r="Q316" s="193"/>
      <c r="R316" s="193"/>
      <c r="S316" s="193"/>
      <c r="T316" s="19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210</v>
      </c>
      <c r="AU316" s="188" t="s">
        <v>86</v>
      </c>
      <c r="AV316" s="13" t="s">
        <v>86</v>
      </c>
      <c r="AW316" s="13" t="s">
        <v>32</v>
      </c>
      <c r="AX316" s="13" t="s">
        <v>76</v>
      </c>
      <c r="AY316" s="188" t="s">
        <v>202</v>
      </c>
    </row>
    <row r="317" s="13" customFormat="1">
      <c r="A317" s="13"/>
      <c r="B317" s="186"/>
      <c r="C317" s="13"/>
      <c r="D317" s="187" t="s">
        <v>210</v>
      </c>
      <c r="E317" s="188" t="s">
        <v>1</v>
      </c>
      <c r="F317" s="189" t="s">
        <v>551</v>
      </c>
      <c r="G317" s="13"/>
      <c r="H317" s="190">
        <v>-25</v>
      </c>
      <c r="I317" s="191"/>
      <c r="J317" s="13"/>
      <c r="K317" s="13"/>
      <c r="L317" s="186"/>
      <c r="M317" s="192"/>
      <c r="N317" s="193"/>
      <c r="O317" s="193"/>
      <c r="P317" s="193"/>
      <c r="Q317" s="193"/>
      <c r="R317" s="193"/>
      <c r="S317" s="193"/>
      <c r="T317" s="19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210</v>
      </c>
      <c r="AU317" s="188" t="s">
        <v>86</v>
      </c>
      <c r="AV317" s="13" t="s">
        <v>86</v>
      </c>
      <c r="AW317" s="13" t="s">
        <v>32</v>
      </c>
      <c r="AX317" s="13" t="s">
        <v>76</v>
      </c>
      <c r="AY317" s="188" t="s">
        <v>202</v>
      </c>
    </row>
    <row r="318" s="13" customFormat="1">
      <c r="A318" s="13"/>
      <c r="B318" s="186"/>
      <c r="C318" s="13"/>
      <c r="D318" s="187" t="s">
        <v>210</v>
      </c>
      <c r="E318" s="188" t="s">
        <v>1</v>
      </c>
      <c r="F318" s="189" t="s">
        <v>552</v>
      </c>
      <c r="G318" s="13"/>
      <c r="H318" s="190">
        <v>-37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210</v>
      </c>
      <c r="AU318" s="188" t="s">
        <v>86</v>
      </c>
      <c r="AV318" s="13" t="s">
        <v>86</v>
      </c>
      <c r="AW318" s="13" t="s">
        <v>32</v>
      </c>
      <c r="AX318" s="13" t="s">
        <v>76</v>
      </c>
      <c r="AY318" s="188" t="s">
        <v>202</v>
      </c>
    </row>
    <row r="319" s="13" customFormat="1">
      <c r="A319" s="13"/>
      <c r="B319" s="186"/>
      <c r="C319" s="13"/>
      <c r="D319" s="187" t="s">
        <v>210</v>
      </c>
      <c r="E319" s="188" t="s">
        <v>1</v>
      </c>
      <c r="F319" s="189" t="s">
        <v>553</v>
      </c>
      <c r="G319" s="13"/>
      <c r="H319" s="190">
        <v>-46</v>
      </c>
      <c r="I319" s="191"/>
      <c r="J319" s="13"/>
      <c r="K319" s="13"/>
      <c r="L319" s="186"/>
      <c r="M319" s="192"/>
      <c r="N319" s="193"/>
      <c r="O319" s="193"/>
      <c r="P319" s="193"/>
      <c r="Q319" s="193"/>
      <c r="R319" s="193"/>
      <c r="S319" s="193"/>
      <c r="T319" s="19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8" t="s">
        <v>210</v>
      </c>
      <c r="AU319" s="188" t="s">
        <v>86</v>
      </c>
      <c r="AV319" s="13" t="s">
        <v>86</v>
      </c>
      <c r="AW319" s="13" t="s">
        <v>32</v>
      </c>
      <c r="AX319" s="13" t="s">
        <v>76</v>
      </c>
      <c r="AY319" s="188" t="s">
        <v>202</v>
      </c>
    </row>
    <row r="320" s="13" customFormat="1">
      <c r="A320" s="13"/>
      <c r="B320" s="186"/>
      <c r="C320" s="13"/>
      <c r="D320" s="187" t="s">
        <v>210</v>
      </c>
      <c r="E320" s="188" t="s">
        <v>1</v>
      </c>
      <c r="F320" s="189" t="s">
        <v>554</v>
      </c>
      <c r="G320" s="13"/>
      <c r="H320" s="190">
        <v>-500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210</v>
      </c>
      <c r="AU320" s="188" t="s">
        <v>86</v>
      </c>
      <c r="AV320" s="13" t="s">
        <v>86</v>
      </c>
      <c r="AW320" s="13" t="s">
        <v>32</v>
      </c>
      <c r="AX320" s="13" t="s">
        <v>76</v>
      </c>
      <c r="AY320" s="188" t="s">
        <v>202</v>
      </c>
    </row>
    <row r="321" s="15" customFormat="1">
      <c r="A321" s="15"/>
      <c r="B321" s="206"/>
      <c r="C321" s="15"/>
      <c r="D321" s="187" t="s">
        <v>210</v>
      </c>
      <c r="E321" s="207" t="s">
        <v>1</v>
      </c>
      <c r="F321" s="208" t="s">
        <v>299</v>
      </c>
      <c r="G321" s="15"/>
      <c r="H321" s="209">
        <v>292</v>
      </c>
      <c r="I321" s="210"/>
      <c r="J321" s="15"/>
      <c r="K321" s="15"/>
      <c r="L321" s="206"/>
      <c r="M321" s="211"/>
      <c r="N321" s="212"/>
      <c r="O321" s="212"/>
      <c r="P321" s="212"/>
      <c r="Q321" s="212"/>
      <c r="R321" s="212"/>
      <c r="S321" s="212"/>
      <c r="T321" s="21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7" t="s">
        <v>210</v>
      </c>
      <c r="AU321" s="207" t="s">
        <v>86</v>
      </c>
      <c r="AV321" s="15" t="s">
        <v>208</v>
      </c>
      <c r="AW321" s="15" t="s">
        <v>32</v>
      </c>
      <c r="AX321" s="15" t="s">
        <v>84</v>
      </c>
      <c r="AY321" s="207" t="s">
        <v>202</v>
      </c>
    </row>
    <row r="322" s="13" customFormat="1">
      <c r="A322" s="13"/>
      <c r="B322" s="186"/>
      <c r="C322" s="13"/>
      <c r="D322" s="187" t="s">
        <v>210</v>
      </c>
      <c r="E322" s="13"/>
      <c r="F322" s="189" t="s">
        <v>555</v>
      </c>
      <c r="G322" s="13"/>
      <c r="H322" s="190">
        <v>297.83999999999997</v>
      </c>
      <c r="I322" s="191"/>
      <c r="J322" s="13"/>
      <c r="K322" s="13"/>
      <c r="L322" s="186"/>
      <c r="M322" s="192"/>
      <c r="N322" s="193"/>
      <c r="O322" s="193"/>
      <c r="P322" s="193"/>
      <c r="Q322" s="193"/>
      <c r="R322" s="193"/>
      <c r="S322" s="193"/>
      <c r="T322" s="19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210</v>
      </c>
      <c r="AU322" s="188" t="s">
        <v>86</v>
      </c>
      <c r="AV322" s="13" t="s">
        <v>86</v>
      </c>
      <c r="AW322" s="13" t="s">
        <v>3</v>
      </c>
      <c r="AX322" s="13" t="s">
        <v>84</v>
      </c>
      <c r="AY322" s="188" t="s">
        <v>202</v>
      </c>
    </row>
    <row r="323" s="2" customFormat="1">
      <c r="A323" s="37"/>
      <c r="B323" s="172"/>
      <c r="C323" s="214" t="s">
        <v>556</v>
      </c>
      <c r="D323" s="214" t="s">
        <v>305</v>
      </c>
      <c r="E323" s="215" t="s">
        <v>557</v>
      </c>
      <c r="F323" s="216" t="s">
        <v>558</v>
      </c>
      <c r="G323" s="217" t="s">
        <v>129</v>
      </c>
      <c r="H323" s="218">
        <v>25.5</v>
      </c>
      <c r="I323" s="219"/>
      <c r="J323" s="220">
        <f>ROUND(I323*H323,2)</f>
        <v>0</v>
      </c>
      <c r="K323" s="216" t="s">
        <v>207</v>
      </c>
      <c r="L323" s="221"/>
      <c r="M323" s="222" t="s">
        <v>1</v>
      </c>
      <c r="N323" s="223" t="s">
        <v>41</v>
      </c>
      <c r="O323" s="76"/>
      <c r="P323" s="182">
        <f>O323*H323</f>
        <v>0</v>
      </c>
      <c r="Q323" s="182">
        <v>0.14999999999999999</v>
      </c>
      <c r="R323" s="182">
        <f>Q323*H323</f>
        <v>3.8249999999999997</v>
      </c>
      <c r="S323" s="182">
        <v>0</v>
      </c>
      <c r="T323" s="18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4" t="s">
        <v>237</v>
      </c>
      <c r="AT323" s="184" t="s">
        <v>305</v>
      </c>
      <c r="AU323" s="184" t="s">
        <v>86</v>
      </c>
      <c r="AY323" s="18" t="s">
        <v>202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8" t="s">
        <v>84</v>
      </c>
      <c r="BK323" s="185">
        <f>ROUND(I323*H323,2)</f>
        <v>0</v>
      </c>
      <c r="BL323" s="18" t="s">
        <v>208</v>
      </c>
      <c r="BM323" s="184" t="s">
        <v>559</v>
      </c>
    </row>
    <row r="324" s="13" customFormat="1">
      <c r="A324" s="13"/>
      <c r="B324" s="186"/>
      <c r="C324" s="13"/>
      <c r="D324" s="187" t="s">
        <v>210</v>
      </c>
      <c r="E324" s="188" t="s">
        <v>1</v>
      </c>
      <c r="F324" s="189" t="s">
        <v>560</v>
      </c>
      <c r="G324" s="13"/>
      <c r="H324" s="190">
        <v>10</v>
      </c>
      <c r="I324" s="191"/>
      <c r="J324" s="13"/>
      <c r="K324" s="13"/>
      <c r="L324" s="186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210</v>
      </c>
      <c r="AU324" s="188" t="s">
        <v>86</v>
      </c>
      <c r="AV324" s="13" t="s">
        <v>86</v>
      </c>
      <c r="AW324" s="13" t="s">
        <v>32</v>
      </c>
      <c r="AX324" s="13" t="s">
        <v>76</v>
      </c>
      <c r="AY324" s="188" t="s">
        <v>202</v>
      </c>
    </row>
    <row r="325" s="13" customFormat="1">
      <c r="A325" s="13"/>
      <c r="B325" s="186"/>
      <c r="C325" s="13"/>
      <c r="D325" s="187" t="s">
        <v>210</v>
      </c>
      <c r="E325" s="188" t="s">
        <v>1</v>
      </c>
      <c r="F325" s="189" t="s">
        <v>561</v>
      </c>
      <c r="G325" s="13"/>
      <c r="H325" s="190">
        <v>15</v>
      </c>
      <c r="I325" s="191"/>
      <c r="J325" s="13"/>
      <c r="K325" s="13"/>
      <c r="L325" s="186"/>
      <c r="M325" s="192"/>
      <c r="N325" s="193"/>
      <c r="O325" s="193"/>
      <c r="P325" s="193"/>
      <c r="Q325" s="193"/>
      <c r="R325" s="193"/>
      <c r="S325" s="193"/>
      <c r="T325" s="19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8" t="s">
        <v>210</v>
      </c>
      <c r="AU325" s="188" t="s">
        <v>86</v>
      </c>
      <c r="AV325" s="13" t="s">
        <v>86</v>
      </c>
      <c r="AW325" s="13" t="s">
        <v>32</v>
      </c>
      <c r="AX325" s="13" t="s">
        <v>76</v>
      </c>
      <c r="AY325" s="188" t="s">
        <v>202</v>
      </c>
    </row>
    <row r="326" s="15" customFormat="1">
      <c r="A326" s="15"/>
      <c r="B326" s="206"/>
      <c r="C326" s="15"/>
      <c r="D326" s="187" t="s">
        <v>210</v>
      </c>
      <c r="E326" s="207" t="s">
        <v>1</v>
      </c>
      <c r="F326" s="208" t="s">
        <v>299</v>
      </c>
      <c r="G326" s="15"/>
      <c r="H326" s="209">
        <v>25</v>
      </c>
      <c r="I326" s="210"/>
      <c r="J326" s="15"/>
      <c r="K326" s="15"/>
      <c r="L326" s="206"/>
      <c r="M326" s="211"/>
      <c r="N326" s="212"/>
      <c r="O326" s="212"/>
      <c r="P326" s="212"/>
      <c r="Q326" s="212"/>
      <c r="R326" s="212"/>
      <c r="S326" s="212"/>
      <c r="T326" s="21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7" t="s">
        <v>210</v>
      </c>
      <c r="AU326" s="207" t="s">
        <v>86</v>
      </c>
      <c r="AV326" s="15" t="s">
        <v>208</v>
      </c>
      <c r="AW326" s="15" t="s">
        <v>32</v>
      </c>
      <c r="AX326" s="15" t="s">
        <v>84</v>
      </c>
      <c r="AY326" s="207" t="s">
        <v>202</v>
      </c>
    </row>
    <row r="327" s="13" customFormat="1">
      <c r="A327" s="13"/>
      <c r="B327" s="186"/>
      <c r="C327" s="13"/>
      <c r="D327" s="187" t="s">
        <v>210</v>
      </c>
      <c r="E327" s="13"/>
      <c r="F327" s="189" t="s">
        <v>562</v>
      </c>
      <c r="G327" s="13"/>
      <c r="H327" s="190">
        <v>25.5</v>
      </c>
      <c r="I327" s="191"/>
      <c r="J327" s="13"/>
      <c r="K327" s="13"/>
      <c r="L327" s="186"/>
      <c r="M327" s="192"/>
      <c r="N327" s="193"/>
      <c r="O327" s="193"/>
      <c r="P327" s="193"/>
      <c r="Q327" s="193"/>
      <c r="R327" s="193"/>
      <c r="S327" s="193"/>
      <c r="T327" s="19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8" t="s">
        <v>210</v>
      </c>
      <c r="AU327" s="188" t="s">
        <v>86</v>
      </c>
      <c r="AV327" s="13" t="s">
        <v>86</v>
      </c>
      <c r="AW327" s="13" t="s">
        <v>3</v>
      </c>
      <c r="AX327" s="13" t="s">
        <v>84</v>
      </c>
      <c r="AY327" s="188" t="s">
        <v>202</v>
      </c>
    </row>
    <row r="328" s="2" customFormat="1">
      <c r="A328" s="37"/>
      <c r="B328" s="172"/>
      <c r="C328" s="214" t="s">
        <v>563</v>
      </c>
      <c r="D328" s="214" t="s">
        <v>305</v>
      </c>
      <c r="E328" s="215" t="s">
        <v>564</v>
      </c>
      <c r="F328" s="216" t="s">
        <v>565</v>
      </c>
      <c r="G328" s="217" t="s">
        <v>129</v>
      </c>
      <c r="H328" s="218">
        <v>37.740000000000002</v>
      </c>
      <c r="I328" s="219"/>
      <c r="J328" s="220">
        <f>ROUND(I328*H328,2)</f>
        <v>0</v>
      </c>
      <c r="K328" s="216" t="s">
        <v>207</v>
      </c>
      <c r="L328" s="221"/>
      <c r="M328" s="222" t="s">
        <v>1</v>
      </c>
      <c r="N328" s="223" t="s">
        <v>41</v>
      </c>
      <c r="O328" s="76"/>
      <c r="P328" s="182">
        <f>O328*H328</f>
        <v>0</v>
      </c>
      <c r="Q328" s="182">
        <v>0.14999999999999999</v>
      </c>
      <c r="R328" s="182">
        <f>Q328*H328</f>
        <v>5.6610000000000005</v>
      </c>
      <c r="S328" s="182">
        <v>0</v>
      </c>
      <c r="T328" s="18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4" t="s">
        <v>237</v>
      </c>
      <c r="AT328" s="184" t="s">
        <v>305</v>
      </c>
      <c r="AU328" s="184" t="s">
        <v>86</v>
      </c>
      <c r="AY328" s="18" t="s">
        <v>202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84</v>
      </c>
      <c r="BK328" s="185">
        <f>ROUND(I328*H328,2)</f>
        <v>0</v>
      </c>
      <c r="BL328" s="18" t="s">
        <v>208</v>
      </c>
      <c r="BM328" s="184" t="s">
        <v>566</v>
      </c>
    </row>
    <row r="329" s="13" customFormat="1">
      <c r="A329" s="13"/>
      <c r="B329" s="186"/>
      <c r="C329" s="13"/>
      <c r="D329" s="187" t="s">
        <v>210</v>
      </c>
      <c r="E329" s="188" t="s">
        <v>1</v>
      </c>
      <c r="F329" s="189" t="s">
        <v>567</v>
      </c>
      <c r="G329" s="13"/>
      <c r="H329" s="190">
        <v>26</v>
      </c>
      <c r="I329" s="191"/>
      <c r="J329" s="13"/>
      <c r="K329" s="13"/>
      <c r="L329" s="186"/>
      <c r="M329" s="192"/>
      <c r="N329" s="193"/>
      <c r="O329" s="193"/>
      <c r="P329" s="193"/>
      <c r="Q329" s="193"/>
      <c r="R329" s="193"/>
      <c r="S329" s="193"/>
      <c r="T329" s="19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210</v>
      </c>
      <c r="AU329" s="188" t="s">
        <v>86</v>
      </c>
      <c r="AV329" s="13" t="s">
        <v>86</v>
      </c>
      <c r="AW329" s="13" t="s">
        <v>32</v>
      </c>
      <c r="AX329" s="13" t="s">
        <v>76</v>
      </c>
      <c r="AY329" s="188" t="s">
        <v>202</v>
      </c>
    </row>
    <row r="330" s="13" customFormat="1">
      <c r="A330" s="13"/>
      <c r="B330" s="186"/>
      <c r="C330" s="13"/>
      <c r="D330" s="187" t="s">
        <v>210</v>
      </c>
      <c r="E330" s="188" t="s">
        <v>1</v>
      </c>
      <c r="F330" s="189" t="s">
        <v>568</v>
      </c>
      <c r="G330" s="13"/>
      <c r="H330" s="190">
        <v>11</v>
      </c>
      <c r="I330" s="191"/>
      <c r="J330" s="13"/>
      <c r="K330" s="13"/>
      <c r="L330" s="186"/>
      <c r="M330" s="192"/>
      <c r="N330" s="193"/>
      <c r="O330" s="193"/>
      <c r="P330" s="193"/>
      <c r="Q330" s="193"/>
      <c r="R330" s="193"/>
      <c r="S330" s="193"/>
      <c r="T330" s="19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8" t="s">
        <v>210</v>
      </c>
      <c r="AU330" s="188" t="s">
        <v>86</v>
      </c>
      <c r="AV330" s="13" t="s">
        <v>86</v>
      </c>
      <c r="AW330" s="13" t="s">
        <v>32</v>
      </c>
      <c r="AX330" s="13" t="s">
        <v>76</v>
      </c>
      <c r="AY330" s="188" t="s">
        <v>202</v>
      </c>
    </row>
    <row r="331" s="15" customFormat="1">
      <c r="A331" s="15"/>
      <c r="B331" s="206"/>
      <c r="C331" s="15"/>
      <c r="D331" s="187" t="s">
        <v>210</v>
      </c>
      <c r="E331" s="207" t="s">
        <v>1</v>
      </c>
      <c r="F331" s="208" t="s">
        <v>299</v>
      </c>
      <c r="G331" s="15"/>
      <c r="H331" s="209">
        <v>37</v>
      </c>
      <c r="I331" s="210"/>
      <c r="J331" s="15"/>
      <c r="K331" s="15"/>
      <c r="L331" s="206"/>
      <c r="M331" s="211"/>
      <c r="N331" s="212"/>
      <c r="O331" s="212"/>
      <c r="P331" s="212"/>
      <c r="Q331" s="212"/>
      <c r="R331" s="212"/>
      <c r="S331" s="212"/>
      <c r="T331" s="21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7" t="s">
        <v>210</v>
      </c>
      <c r="AU331" s="207" t="s">
        <v>86</v>
      </c>
      <c r="AV331" s="15" t="s">
        <v>208</v>
      </c>
      <c r="AW331" s="15" t="s">
        <v>32</v>
      </c>
      <c r="AX331" s="15" t="s">
        <v>84</v>
      </c>
      <c r="AY331" s="207" t="s">
        <v>202</v>
      </c>
    </row>
    <row r="332" s="13" customFormat="1">
      <c r="A332" s="13"/>
      <c r="B332" s="186"/>
      <c r="C332" s="13"/>
      <c r="D332" s="187" t="s">
        <v>210</v>
      </c>
      <c r="E332" s="13"/>
      <c r="F332" s="189" t="s">
        <v>569</v>
      </c>
      <c r="G332" s="13"/>
      <c r="H332" s="190">
        <v>37.740000000000002</v>
      </c>
      <c r="I332" s="191"/>
      <c r="J332" s="13"/>
      <c r="K332" s="13"/>
      <c r="L332" s="186"/>
      <c r="M332" s="192"/>
      <c r="N332" s="193"/>
      <c r="O332" s="193"/>
      <c r="P332" s="193"/>
      <c r="Q332" s="193"/>
      <c r="R332" s="193"/>
      <c r="S332" s="193"/>
      <c r="T332" s="19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8" t="s">
        <v>210</v>
      </c>
      <c r="AU332" s="188" t="s">
        <v>86</v>
      </c>
      <c r="AV332" s="13" t="s">
        <v>86</v>
      </c>
      <c r="AW332" s="13" t="s">
        <v>3</v>
      </c>
      <c r="AX332" s="13" t="s">
        <v>84</v>
      </c>
      <c r="AY332" s="188" t="s">
        <v>202</v>
      </c>
    </row>
    <row r="333" s="2" customFormat="1">
      <c r="A333" s="37"/>
      <c r="B333" s="172"/>
      <c r="C333" s="214" t="s">
        <v>570</v>
      </c>
      <c r="D333" s="214" t="s">
        <v>305</v>
      </c>
      <c r="E333" s="215" t="s">
        <v>571</v>
      </c>
      <c r="F333" s="216" t="s">
        <v>572</v>
      </c>
      <c r="G333" s="217" t="s">
        <v>129</v>
      </c>
      <c r="H333" s="218">
        <v>46.920000000000002</v>
      </c>
      <c r="I333" s="219"/>
      <c r="J333" s="220">
        <f>ROUND(I333*H333,2)</f>
        <v>0</v>
      </c>
      <c r="K333" s="216" t="s">
        <v>207</v>
      </c>
      <c r="L333" s="221"/>
      <c r="M333" s="222" t="s">
        <v>1</v>
      </c>
      <c r="N333" s="223" t="s">
        <v>41</v>
      </c>
      <c r="O333" s="76"/>
      <c r="P333" s="182">
        <f>O333*H333</f>
        <v>0</v>
      </c>
      <c r="Q333" s="182">
        <v>0.14999999999999999</v>
      </c>
      <c r="R333" s="182">
        <f>Q333*H333</f>
        <v>7.0380000000000003</v>
      </c>
      <c r="S333" s="182">
        <v>0</v>
      </c>
      <c r="T333" s="18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4" t="s">
        <v>237</v>
      </c>
      <c r="AT333" s="184" t="s">
        <v>305</v>
      </c>
      <c r="AU333" s="184" t="s">
        <v>86</v>
      </c>
      <c r="AY333" s="18" t="s">
        <v>202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8" t="s">
        <v>84</v>
      </c>
      <c r="BK333" s="185">
        <f>ROUND(I333*H333,2)</f>
        <v>0</v>
      </c>
      <c r="BL333" s="18" t="s">
        <v>208</v>
      </c>
      <c r="BM333" s="184" t="s">
        <v>573</v>
      </c>
    </row>
    <row r="334" s="13" customFormat="1">
      <c r="A334" s="13"/>
      <c r="B334" s="186"/>
      <c r="C334" s="13"/>
      <c r="D334" s="187" t="s">
        <v>210</v>
      </c>
      <c r="E334" s="188" t="s">
        <v>1</v>
      </c>
      <c r="F334" s="189" t="s">
        <v>574</v>
      </c>
      <c r="G334" s="13"/>
      <c r="H334" s="190">
        <v>26</v>
      </c>
      <c r="I334" s="191"/>
      <c r="J334" s="13"/>
      <c r="K334" s="13"/>
      <c r="L334" s="186"/>
      <c r="M334" s="192"/>
      <c r="N334" s="193"/>
      <c r="O334" s="193"/>
      <c r="P334" s="193"/>
      <c r="Q334" s="193"/>
      <c r="R334" s="193"/>
      <c r="S334" s="193"/>
      <c r="T334" s="19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210</v>
      </c>
      <c r="AU334" s="188" t="s">
        <v>86</v>
      </c>
      <c r="AV334" s="13" t="s">
        <v>86</v>
      </c>
      <c r="AW334" s="13" t="s">
        <v>32</v>
      </c>
      <c r="AX334" s="13" t="s">
        <v>76</v>
      </c>
      <c r="AY334" s="188" t="s">
        <v>202</v>
      </c>
    </row>
    <row r="335" s="13" customFormat="1">
      <c r="A335" s="13"/>
      <c r="B335" s="186"/>
      <c r="C335" s="13"/>
      <c r="D335" s="187" t="s">
        <v>210</v>
      </c>
      <c r="E335" s="188" t="s">
        <v>1</v>
      </c>
      <c r="F335" s="189" t="s">
        <v>575</v>
      </c>
      <c r="G335" s="13"/>
      <c r="H335" s="190">
        <v>20</v>
      </c>
      <c r="I335" s="191"/>
      <c r="J335" s="13"/>
      <c r="K335" s="13"/>
      <c r="L335" s="186"/>
      <c r="M335" s="192"/>
      <c r="N335" s="193"/>
      <c r="O335" s="193"/>
      <c r="P335" s="193"/>
      <c r="Q335" s="193"/>
      <c r="R335" s="193"/>
      <c r="S335" s="193"/>
      <c r="T335" s="19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210</v>
      </c>
      <c r="AU335" s="188" t="s">
        <v>86</v>
      </c>
      <c r="AV335" s="13" t="s">
        <v>86</v>
      </c>
      <c r="AW335" s="13" t="s">
        <v>32</v>
      </c>
      <c r="AX335" s="13" t="s">
        <v>76</v>
      </c>
      <c r="AY335" s="188" t="s">
        <v>202</v>
      </c>
    </row>
    <row r="336" s="15" customFormat="1">
      <c r="A336" s="15"/>
      <c r="B336" s="206"/>
      <c r="C336" s="15"/>
      <c r="D336" s="187" t="s">
        <v>210</v>
      </c>
      <c r="E336" s="207" t="s">
        <v>1</v>
      </c>
      <c r="F336" s="208" t="s">
        <v>299</v>
      </c>
      <c r="G336" s="15"/>
      <c r="H336" s="209">
        <v>46</v>
      </c>
      <c r="I336" s="210"/>
      <c r="J336" s="15"/>
      <c r="K336" s="15"/>
      <c r="L336" s="206"/>
      <c r="M336" s="211"/>
      <c r="N336" s="212"/>
      <c r="O336" s="212"/>
      <c r="P336" s="212"/>
      <c r="Q336" s="212"/>
      <c r="R336" s="212"/>
      <c r="S336" s="212"/>
      <c r="T336" s="21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07" t="s">
        <v>210</v>
      </c>
      <c r="AU336" s="207" t="s">
        <v>86</v>
      </c>
      <c r="AV336" s="15" t="s">
        <v>208</v>
      </c>
      <c r="AW336" s="15" t="s">
        <v>32</v>
      </c>
      <c r="AX336" s="15" t="s">
        <v>84</v>
      </c>
      <c r="AY336" s="207" t="s">
        <v>202</v>
      </c>
    </row>
    <row r="337" s="13" customFormat="1">
      <c r="A337" s="13"/>
      <c r="B337" s="186"/>
      <c r="C337" s="13"/>
      <c r="D337" s="187" t="s">
        <v>210</v>
      </c>
      <c r="E337" s="13"/>
      <c r="F337" s="189" t="s">
        <v>576</v>
      </c>
      <c r="G337" s="13"/>
      <c r="H337" s="190">
        <v>46.920000000000002</v>
      </c>
      <c r="I337" s="191"/>
      <c r="J337" s="13"/>
      <c r="K337" s="13"/>
      <c r="L337" s="186"/>
      <c r="M337" s="192"/>
      <c r="N337" s="193"/>
      <c r="O337" s="193"/>
      <c r="P337" s="193"/>
      <c r="Q337" s="193"/>
      <c r="R337" s="193"/>
      <c r="S337" s="193"/>
      <c r="T337" s="19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8" t="s">
        <v>210</v>
      </c>
      <c r="AU337" s="188" t="s">
        <v>86</v>
      </c>
      <c r="AV337" s="13" t="s">
        <v>86</v>
      </c>
      <c r="AW337" s="13" t="s">
        <v>3</v>
      </c>
      <c r="AX337" s="13" t="s">
        <v>84</v>
      </c>
      <c r="AY337" s="188" t="s">
        <v>202</v>
      </c>
    </row>
    <row r="338" s="2" customFormat="1">
      <c r="A338" s="37"/>
      <c r="B338" s="172"/>
      <c r="C338" s="173" t="s">
        <v>577</v>
      </c>
      <c r="D338" s="173" t="s">
        <v>204</v>
      </c>
      <c r="E338" s="174" t="s">
        <v>578</v>
      </c>
      <c r="F338" s="175" t="s">
        <v>579</v>
      </c>
      <c r="G338" s="176" t="s">
        <v>104</v>
      </c>
      <c r="H338" s="177">
        <v>8.0999999999999996</v>
      </c>
      <c r="I338" s="178"/>
      <c r="J338" s="179">
        <f>ROUND(I338*H338,2)</f>
        <v>0</v>
      </c>
      <c r="K338" s="175" t="s">
        <v>207</v>
      </c>
      <c r="L338" s="38"/>
      <c r="M338" s="180" t="s">
        <v>1</v>
      </c>
      <c r="N338" s="181" t="s">
        <v>41</v>
      </c>
      <c r="O338" s="76"/>
      <c r="P338" s="182">
        <f>O338*H338</f>
        <v>0</v>
      </c>
      <c r="Q338" s="182">
        <v>2.2563399999999998</v>
      </c>
      <c r="R338" s="182">
        <f>Q338*H338</f>
        <v>18.276353999999998</v>
      </c>
      <c r="S338" s="182">
        <v>0</v>
      </c>
      <c r="T338" s="18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4" t="s">
        <v>208</v>
      </c>
      <c r="AT338" s="184" t="s">
        <v>204</v>
      </c>
      <c r="AU338" s="184" t="s">
        <v>86</v>
      </c>
      <c r="AY338" s="18" t="s">
        <v>202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8" t="s">
        <v>84</v>
      </c>
      <c r="BK338" s="185">
        <f>ROUND(I338*H338,2)</f>
        <v>0</v>
      </c>
      <c r="BL338" s="18" t="s">
        <v>208</v>
      </c>
      <c r="BM338" s="184" t="s">
        <v>580</v>
      </c>
    </row>
    <row r="339" s="2" customFormat="1">
      <c r="A339" s="37"/>
      <c r="B339" s="38"/>
      <c r="C339" s="37"/>
      <c r="D339" s="187" t="s">
        <v>221</v>
      </c>
      <c r="E339" s="37"/>
      <c r="F339" s="195" t="s">
        <v>581</v>
      </c>
      <c r="G339" s="37"/>
      <c r="H339" s="37"/>
      <c r="I339" s="196"/>
      <c r="J339" s="37"/>
      <c r="K339" s="37"/>
      <c r="L339" s="38"/>
      <c r="M339" s="197"/>
      <c r="N339" s="19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221</v>
      </c>
      <c r="AU339" s="18" t="s">
        <v>86</v>
      </c>
    </row>
    <row r="340" s="13" customFormat="1">
      <c r="A340" s="13"/>
      <c r="B340" s="186"/>
      <c r="C340" s="13"/>
      <c r="D340" s="187" t="s">
        <v>210</v>
      </c>
      <c r="E340" s="188" t="s">
        <v>1</v>
      </c>
      <c r="F340" s="189" t="s">
        <v>582</v>
      </c>
      <c r="G340" s="13"/>
      <c r="H340" s="190">
        <v>27</v>
      </c>
      <c r="I340" s="191"/>
      <c r="J340" s="13"/>
      <c r="K340" s="13"/>
      <c r="L340" s="186"/>
      <c r="M340" s="192"/>
      <c r="N340" s="193"/>
      <c r="O340" s="193"/>
      <c r="P340" s="193"/>
      <c r="Q340" s="193"/>
      <c r="R340" s="193"/>
      <c r="S340" s="193"/>
      <c r="T340" s="19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210</v>
      </c>
      <c r="AU340" s="188" t="s">
        <v>86</v>
      </c>
      <c r="AV340" s="13" t="s">
        <v>86</v>
      </c>
      <c r="AW340" s="13" t="s">
        <v>32</v>
      </c>
      <c r="AX340" s="13" t="s">
        <v>84</v>
      </c>
      <c r="AY340" s="188" t="s">
        <v>202</v>
      </c>
    </row>
    <row r="341" s="13" customFormat="1">
      <c r="A341" s="13"/>
      <c r="B341" s="186"/>
      <c r="C341" s="13"/>
      <c r="D341" s="187" t="s">
        <v>210</v>
      </c>
      <c r="E341" s="13"/>
      <c r="F341" s="189" t="s">
        <v>583</v>
      </c>
      <c r="G341" s="13"/>
      <c r="H341" s="190">
        <v>8.0999999999999996</v>
      </c>
      <c r="I341" s="191"/>
      <c r="J341" s="13"/>
      <c r="K341" s="13"/>
      <c r="L341" s="186"/>
      <c r="M341" s="192"/>
      <c r="N341" s="193"/>
      <c r="O341" s="193"/>
      <c r="P341" s="193"/>
      <c r="Q341" s="193"/>
      <c r="R341" s="193"/>
      <c r="S341" s="193"/>
      <c r="T341" s="19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8" t="s">
        <v>210</v>
      </c>
      <c r="AU341" s="188" t="s">
        <v>86</v>
      </c>
      <c r="AV341" s="13" t="s">
        <v>86</v>
      </c>
      <c r="AW341" s="13" t="s">
        <v>3</v>
      </c>
      <c r="AX341" s="13" t="s">
        <v>84</v>
      </c>
      <c r="AY341" s="188" t="s">
        <v>202</v>
      </c>
    </row>
    <row r="342" s="2" customFormat="1">
      <c r="A342" s="37"/>
      <c r="B342" s="172"/>
      <c r="C342" s="173" t="s">
        <v>584</v>
      </c>
      <c r="D342" s="173" t="s">
        <v>204</v>
      </c>
      <c r="E342" s="174" t="s">
        <v>585</v>
      </c>
      <c r="F342" s="175" t="s">
        <v>586</v>
      </c>
      <c r="G342" s="176" t="s">
        <v>129</v>
      </c>
      <c r="H342" s="177">
        <v>105</v>
      </c>
      <c r="I342" s="178"/>
      <c r="J342" s="179">
        <f>ROUND(I342*H342,2)</f>
        <v>0</v>
      </c>
      <c r="K342" s="175" t="s">
        <v>207</v>
      </c>
      <c r="L342" s="38"/>
      <c r="M342" s="180" t="s">
        <v>1</v>
      </c>
      <c r="N342" s="181" t="s">
        <v>41</v>
      </c>
      <c r="O342" s="76"/>
      <c r="P342" s="182">
        <f>O342*H342</f>
        <v>0</v>
      </c>
      <c r="Q342" s="182">
        <v>0</v>
      </c>
      <c r="R342" s="182">
        <f>Q342*H342</f>
        <v>0</v>
      </c>
      <c r="S342" s="182">
        <v>0</v>
      </c>
      <c r="T342" s="18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4" t="s">
        <v>208</v>
      </c>
      <c r="AT342" s="184" t="s">
        <v>204</v>
      </c>
      <c r="AU342" s="184" t="s">
        <v>86</v>
      </c>
      <c r="AY342" s="18" t="s">
        <v>202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8" t="s">
        <v>84</v>
      </c>
      <c r="BK342" s="185">
        <f>ROUND(I342*H342,2)</f>
        <v>0</v>
      </c>
      <c r="BL342" s="18" t="s">
        <v>208</v>
      </c>
      <c r="BM342" s="184" t="s">
        <v>587</v>
      </c>
    </row>
    <row r="343" s="13" customFormat="1">
      <c r="A343" s="13"/>
      <c r="B343" s="186"/>
      <c r="C343" s="13"/>
      <c r="D343" s="187" t="s">
        <v>210</v>
      </c>
      <c r="E343" s="188" t="s">
        <v>1</v>
      </c>
      <c r="F343" s="189" t="s">
        <v>171</v>
      </c>
      <c r="G343" s="13"/>
      <c r="H343" s="190">
        <v>105</v>
      </c>
      <c r="I343" s="191"/>
      <c r="J343" s="13"/>
      <c r="K343" s="13"/>
      <c r="L343" s="186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210</v>
      </c>
      <c r="AU343" s="188" t="s">
        <v>86</v>
      </c>
      <c r="AV343" s="13" t="s">
        <v>86</v>
      </c>
      <c r="AW343" s="13" t="s">
        <v>32</v>
      </c>
      <c r="AX343" s="13" t="s">
        <v>84</v>
      </c>
      <c r="AY343" s="188" t="s">
        <v>202</v>
      </c>
    </row>
    <row r="344" s="2" customFormat="1">
      <c r="A344" s="37"/>
      <c r="B344" s="172"/>
      <c r="C344" s="173" t="s">
        <v>588</v>
      </c>
      <c r="D344" s="173" t="s">
        <v>204</v>
      </c>
      <c r="E344" s="174" t="s">
        <v>589</v>
      </c>
      <c r="F344" s="175" t="s">
        <v>590</v>
      </c>
      <c r="G344" s="176" t="s">
        <v>129</v>
      </c>
      <c r="H344" s="177">
        <v>105</v>
      </c>
      <c r="I344" s="178"/>
      <c r="J344" s="179">
        <f>ROUND(I344*H344,2)</f>
        <v>0</v>
      </c>
      <c r="K344" s="175" t="s">
        <v>207</v>
      </c>
      <c r="L344" s="38"/>
      <c r="M344" s="180" t="s">
        <v>1</v>
      </c>
      <c r="N344" s="181" t="s">
        <v>41</v>
      </c>
      <c r="O344" s="76"/>
      <c r="P344" s="182">
        <f>O344*H344</f>
        <v>0</v>
      </c>
      <c r="Q344" s="182">
        <v>0.00011</v>
      </c>
      <c r="R344" s="182">
        <f>Q344*H344</f>
        <v>0.011550000000000001</v>
      </c>
      <c r="S344" s="182">
        <v>0</v>
      </c>
      <c r="T344" s="18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4" t="s">
        <v>208</v>
      </c>
      <c r="AT344" s="184" t="s">
        <v>204</v>
      </c>
      <c r="AU344" s="184" t="s">
        <v>86</v>
      </c>
      <c r="AY344" s="18" t="s">
        <v>202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84</v>
      </c>
      <c r="BK344" s="185">
        <f>ROUND(I344*H344,2)</f>
        <v>0</v>
      </c>
      <c r="BL344" s="18" t="s">
        <v>208</v>
      </c>
      <c r="BM344" s="184" t="s">
        <v>591</v>
      </c>
    </row>
    <row r="345" s="13" customFormat="1">
      <c r="A345" s="13"/>
      <c r="B345" s="186"/>
      <c r="C345" s="13"/>
      <c r="D345" s="187" t="s">
        <v>210</v>
      </c>
      <c r="E345" s="188" t="s">
        <v>1</v>
      </c>
      <c r="F345" s="189" t="s">
        <v>171</v>
      </c>
      <c r="G345" s="13"/>
      <c r="H345" s="190">
        <v>105</v>
      </c>
      <c r="I345" s="191"/>
      <c r="J345" s="13"/>
      <c r="K345" s="13"/>
      <c r="L345" s="186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210</v>
      </c>
      <c r="AU345" s="188" t="s">
        <v>86</v>
      </c>
      <c r="AV345" s="13" t="s">
        <v>86</v>
      </c>
      <c r="AW345" s="13" t="s">
        <v>32</v>
      </c>
      <c r="AX345" s="13" t="s">
        <v>84</v>
      </c>
      <c r="AY345" s="188" t="s">
        <v>202</v>
      </c>
    </row>
    <row r="346" s="2" customFormat="1">
      <c r="A346" s="37"/>
      <c r="B346" s="172"/>
      <c r="C346" s="173" t="s">
        <v>592</v>
      </c>
      <c r="D346" s="173" t="s">
        <v>204</v>
      </c>
      <c r="E346" s="174" t="s">
        <v>593</v>
      </c>
      <c r="F346" s="175" t="s">
        <v>594</v>
      </c>
      <c r="G346" s="176" t="s">
        <v>129</v>
      </c>
      <c r="H346" s="177">
        <v>105</v>
      </c>
      <c r="I346" s="178"/>
      <c r="J346" s="179">
        <f>ROUND(I346*H346,2)</f>
        <v>0</v>
      </c>
      <c r="K346" s="175" t="s">
        <v>207</v>
      </c>
      <c r="L346" s="38"/>
      <c r="M346" s="180" t="s">
        <v>1</v>
      </c>
      <c r="N346" s="181" t="s">
        <v>41</v>
      </c>
      <c r="O346" s="76"/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4" t="s">
        <v>208</v>
      </c>
      <c r="AT346" s="184" t="s">
        <v>204</v>
      </c>
      <c r="AU346" s="184" t="s">
        <v>86</v>
      </c>
      <c r="AY346" s="18" t="s">
        <v>202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8" t="s">
        <v>84</v>
      </c>
      <c r="BK346" s="185">
        <f>ROUND(I346*H346,2)</f>
        <v>0</v>
      </c>
      <c r="BL346" s="18" t="s">
        <v>208</v>
      </c>
      <c r="BM346" s="184" t="s">
        <v>595</v>
      </c>
    </row>
    <row r="347" s="13" customFormat="1">
      <c r="A347" s="13"/>
      <c r="B347" s="186"/>
      <c r="C347" s="13"/>
      <c r="D347" s="187" t="s">
        <v>210</v>
      </c>
      <c r="E347" s="188" t="s">
        <v>1</v>
      </c>
      <c r="F347" s="189" t="s">
        <v>171</v>
      </c>
      <c r="G347" s="13"/>
      <c r="H347" s="190">
        <v>105</v>
      </c>
      <c r="I347" s="191"/>
      <c r="J347" s="13"/>
      <c r="K347" s="13"/>
      <c r="L347" s="186"/>
      <c r="M347" s="192"/>
      <c r="N347" s="193"/>
      <c r="O347" s="193"/>
      <c r="P347" s="193"/>
      <c r="Q347" s="193"/>
      <c r="R347" s="193"/>
      <c r="S347" s="193"/>
      <c r="T347" s="19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210</v>
      </c>
      <c r="AU347" s="188" t="s">
        <v>86</v>
      </c>
      <c r="AV347" s="13" t="s">
        <v>86</v>
      </c>
      <c r="AW347" s="13" t="s">
        <v>32</v>
      </c>
      <c r="AX347" s="13" t="s">
        <v>84</v>
      </c>
      <c r="AY347" s="188" t="s">
        <v>202</v>
      </c>
    </row>
    <row r="348" s="2" customFormat="1" ht="21.75" customHeight="1">
      <c r="A348" s="37"/>
      <c r="B348" s="172"/>
      <c r="C348" s="173" t="s">
        <v>596</v>
      </c>
      <c r="D348" s="173" t="s">
        <v>204</v>
      </c>
      <c r="E348" s="174" t="s">
        <v>597</v>
      </c>
      <c r="F348" s="175" t="s">
        <v>598</v>
      </c>
      <c r="G348" s="176" t="s">
        <v>129</v>
      </c>
      <c r="H348" s="177">
        <v>105</v>
      </c>
      <c r="I348" s="178"/>
      <c r="J348" s="179">
        <f>ROUND(I348*H348,2)</f>
        <v>0</v>
      </c>
      <c r="K348" s="175" t="s">
        <v>207</v>
      </c>
      <c r="L348" s="38"/>
      <c r="M348" s="180" t="s">
        <v>1</v>
      </c>
      <c r="N348" s="181" t="s">
        <v>41</v>
      </c>
      <c r="O348" s="76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4" t="s">
        <v>208</v>
      </c>
      <c r="AT348" s="184" t="s">
        <v>204</v>
      </c>
      <c r="AU348" s="184" t="s">
        <v>86</v>
      </c>
      <c r="AY348" s="18" t="s">
        <v>202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8" t="s">
        <v>84</v>
      </c>
      <c r="BK348" s="185">
        <f>ROUND(I348*H348,2)</f>
        <v>0</v>
      </c>
      <c r="BL348" s="18" t="s">
        <v>208</v>
      </c>
      <c r="BM348" s="184" t="s">
        <v>599</v>
      </c>
    </row>
    <row r="349" s="13" customFormat="1">
      <c r="A349" s="13"/>
      <c r="B349" s="186"/>
      <c r="C349" s="13"/>
      <c r="D349" s="187" t="s">
        <v>210</v>
      </c>
      <c r="E349" s="188" t="s">
        <v>1</v>
      </c>
      <c r="F349" s="189" t="s">
        <v>171</v>
      </c>
      <c r="G349" s="13"/>
      <c r="H349" s="190">
        <v>105</v>
      </c>
      <c r="I349" s="191"/>
      <c r="J349" s="13"/>
      <c r="K349" s="13"/>
      <c r="L349" s="186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210</v>
      </c>
      <c r="AU349" s="188" t="s">
        <v>86</v>
      </c>
      <c r="AV349" s="13" t="s">
        <v>86</v>
      </c>
      <c r="AW349" s="13" t="s">
        <v>32</v>
      </c>
      <c r="AX349" s="13" t="s">
        <v>84</v>
      </c>
      <c r="AY349" s="188" t="s">
        <v>202</v>
      </c>
    </row>
    <row r="350" s="2" customFormat="1" ht="21.75" customHeight="1">
      <c r="A350" s="37"/>
      <c r="B350" s="172"/>
      <c r="C350" s="173" t="s">
        <v>600</v>
      </c>
      <c r="D350" s="173" t="s">
        <v>204</v>
      </c>
      <c r="E350" s="174" t="s">
        <v>601</v>
      </c>
      <c r="F350" s="175" t="s">
        <v>602</v>
      </c>
      <c r="G350" s="176" t="s">
        <v>129</v>
      </c>
      <c r="H350" s="177">
        <v>540</v>
      </c>
      <c r="I350" s="178"/>
      <c r="J350" s="179">
        <f>ROUND(I350*H350,2)</f>
        <v>0</v>
      </c>
      <c r="K350" s="175" t="s">
        <v>207</v>
      </c>
      <c r="L350" s="38"/>
      <c r="M350" s="180" t="s">
        <v>1</v>
      </c>
      <c r="N350" s="181" t="s">
        <v>41</v>
      </c>
      <c r="O350" s="76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4" t="s">
        <v>208</v>
      </c>
      <c r="AT350" s="184" t="s">
        <v>204</v>
      </c>
      <c r="AU350" s="184" t="s">
        <v>86</v>
      </c>
      <c r="AY350" s="18" t="s">
        <v>202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84</v>
      </c>
      <c r="BK350" s="185">
        <f>ROUND(I350*H350,2)</f>
        <v>0</v>
      </c>
      <c r="BL350" s="18" t="s">
        <v>208</v>
      </c>
      <c r="BM350" s="184" t="s">
        <v>603</v>
      </c>
    </row>
    <row r="351" s="12" customFormat="1" ht="22.8" customHeight="1">
      <c r="A351" s="12"/>
      <c r="B351" s="159"/>
      <c r="C351" s="12"/>
      <c r="D351" s="160" t="s">
        <v>75</v>
      </c>
      <c r="E351" s="170" t="s">
        <v>604</v>
      </c>
      <c r="F351" s="170" t="s">
        <v>605</v>
      </c>
      <c r="G351" s="12"/>
      <c r="H351" s="12"/>
      <c r="I351" s="162"/>
      <c r="J351" s="171">
        <f>BK351</f>
        <v>0</v>
      </c>
      <c r="K351" s="12"/>
      <c r="L351" s="159"/>
      <c r="M351" s="164"/>
      <c r="N351" s="165"/>
      <c r="O351" s="165"/>
      <c r="P351" s="166">
        <f>SUM(P352:P365)</f>
        <v>0</v>
      </c>
      <c r="Q351" s="165"/>
      <c r="R351" s="166">
        <f>SUM(R352:R365)</f>
        <v>0</v>
      </c>
      <c r="S351" s="165"/>
      <c r="T351" s="167">
        <f>SUM(T352:T365)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60" t="s">
        <v>84</v>
      </c>
      <c r="AT351" s="168" t="s">
        <v>75</v>
      </c>
      <c r="AU351" s="168" t="s">
        <v>84</v>
      </c>
      <c r="AY351" s="160" t="s">
        <v>202</v>
      </c>
      <c r="BK351" s="169">
        <f>SUM(BK352:BK365)</f>
        <v>0</v>
      </c>
    </row>
    <row r="352" s="2" customFormat="1" ht="21.75" customHeight="1">
      <c r="A352" s="37"/>
      <c r="B352" s="172"/>
      <c r="C352" s="173" t="s">
        <v>606</v>
      </c>
      <c r="D352" s="173" t="s">
        <v>204</v>
      </c>
      <c r="E352" s="174" t="s">
        <v>607</v>
      </c>
      <c r="F352" s="175" t="s">
        <v>608</v>
      </c>
      <c r="G352" s="176" t="s">
        <v>284</v>
      </c>
      <c r="H352" s="177">
        <v>3220.75</v>
      </c>
      <c r="I352" s="178"/>
      <c r="J352" s="179">
        <f>ROUND(I352*H352,2)</f>
        <v>0</v>
      </c>
      <c r="K352" s="175" t="s">
        <v>207</v>
      </c>
      <c r="L352" s="38"/>
      <c r="M352" s="180" t="s">
        <v>1</v>
      </c>
      <c r="N352" s="181" t="s">
        <v>41</v>
      </c>
      <c r="O352" s="76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4" t="s">
        <v>208</v>
      </c>
      <c r="AT352" s="184" t="s">
        <v>204</v>
      </c>
      <c r="AU352" s="184" t="s">
        <v>86</v>
      </c>
      <c r="AY352" s="18" t="s">
        <v>202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84</v>
      </c>
      <c r="BK352" s="185">
        <f>ROUND(I352*H352,2)</f>
        <v>0</v>
      </c>
      <c r="BL352" s="18" t="s">
        <v>208</v>
      </c>
      <c r="BM352" s="184" t="s">
        <v>609</v>
      </c>
    </row>
    <row r="353" s="2" customFormat="1">
      <c r="A353" s="37"/>
      <c r="B353" s="172"/>
      <c r="C353" s="173" t="s">
        <v>610</v>
      </c>
      <c r="D353" s="173" t="s">
        <v>204</v>
      </c>
      <c r="E353" s="174" t="s">
        <v>611</v>
      </c>
      <c r="F353" s="175" t="s">
        <v>612</v>
      </c>
      <c r="G353" s="176" t="s">
        <v>284</v>
      </c>
      <c r="H353" s="177">
        <v>35428.25</v>
      </c>
      <c r="I353" s="178"/>
      <c r="J353" s="179">
        <f>ROUND(I353*H353,2)</f>
        <v>0</v>
      </c>
      <c r="K353" s="175" t="s">
        <v>207</v>
      </c>
      <c r="L353" s="38"/>
      <c r="M353" s="180" t="s">
        <v>1</v>
      </c>
      <c r="N353" s="181" t="s">
        <v>41</v>
      </c>
      <c r="O353" s="76"/>
      <c r="P353" s="182">
        <f>O353*H353</f>
        <v>0</v>
      </c>
      <c r="Q353" s="182">
        <v>0</v>
      </c>
      <c r="R353" s="182">
        <f>Q353*H353</f>
        <v>0</v>
      </c>
      <c r="S353" s="182">
        <v>0</v>
      </c>
      <c r="T353" s="18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4" t="s">
        <v>208</v>
      </c>
      <c r="AT353" s="184" t="s">
        <v>204</v>
      </c>
      <c r="AU353" s="184" t="s">
        <v>86</v>
      </c>
      <c r="AY353" s="18" t="s">
        <v>202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8" t="s">
        <v>84</v>
      </c>
      <c r="BK353" s="185">
        <f>ROUND(I353*H353,2)</f>
        <v>0</v>
      </c>
      <c r="BL353" s="18" t="s">
        <v>208</v>
      </c>
      <c r="BM353" s="184" t="s">
        <v>613</v>
      </c>
    </row>
    <row r="354" s="2" customFormat="1">
      <c r="A354" s="37"/>
      <c r="B354" s="38"/>
      <c r="C354" s="37"/>
      <c r="D354" s="187" t="s">
        <v>221</v>
      </c>
      <c r="E354" s="37"/>
      <c r="F354" s="195" t="s">
        <v>614</v>
      </c>
      <c r="G354" s="37"/>
      <c r="H354" s="37"/>
      <c r="I354" s="196"/>
      <c r="J354" s="37"/>
      <c r="K354" s="37"/>
      <c r="L354" s="38"/>
      <c r="M354" s="197"/>
      <c r="N354" s="198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221</v>
      </c>
      <c r="AU354" s="18" t="s">
        <v>86</v>
      </c>
    </row>
    <row r="355" s="13" customFormat="1">
      <c r="A355" s="13"/>
      <c r="B355" s="186"/>
      <c r="C355" s="13"/>
      <c r="D355" s="187" t="s">
        <v>210</v>
      </c>
      <c r="E355" s="13"/>
      <c r="F355" s="189" t="s">
        <v>615</v>
      </c>
      <c r="G355" s="13"/>
      <c r="H355" s="190">
        <v>35428.25</v>
      </c>
      <c r="I355" s="191"/>
      <c r="J355" s="13"/>
      <c r="K355" s="13"/>
      <c r="L355" s="186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210</v>
      </c>
      <c r="AU355" s="188" t="s">
        <v>86</v>
      </c>
      <c r="AV355" s="13" t="s">
        <v>86</v>
      </c>
      <c r="AW355" s="13" t="s">
        <v>3</v>
      </c>
      <c r="AX355" s="13" t="s">
        <v>84</v>
      </c>
      <c r="AY355" s="188" t="s">
        <v>202</v>
      </c>
    </row>
    <row r="356" s="2" customFormat="1" ht="21.75" customHeight="1">
      <c r="A356" s="37"/>
      <c r="B356" s="172"/>
      <c r="C356" s="173" t="s">
        <v>616</v>
      </c>
      <c r="D356" s="173" t="s">
        <v>204</v>
      </c>
      <c r="E356" s="174" t="s">
        <v>617</v>
      </c>
      <c r="F356" s="175" t="s">
        <v>618</v>
      </c>
      <c r="G356" s="176" t="s">
        <v>284</v>
      </c>
      <c r="H356" s="177">
        <v>234.78</v>
      </c>
      <c r="I356" s="178"/>
      <c r="J356" s="179">
        <f>ROUND(I356*H356,2)</f>
        <v>0</v>
      </c>
      <c r="K356" s="175" t="s">
        <v>207</v>
      </c>
      <c r="L356" s="38"/>
      <c r="M356" s="180" t="s">
        <v>1</v>
      </c>
      <c r="N356" s="181" t="s">
        <v>41</v>
      </c>
      <c r="O356" s="76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4" t="s">
        <v>208</v>
      </c>
      <c r="AT356" s="184" t="s">
        <v>204</v>
      </c>
      <c r="AU356" s="184" t="s">
        <v>86</v>
      </c>
      <c r="AY356" s="18" t="s">
        <v>202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84</v>
      </c>
      <c r="BK356" s="185">
        <f>ROUND(I356*H356,2)</f>
        <v>0</v>
      </c>
      <c r="BL356" s="18" t="s">
        <v>208</v>
      </c>
      <c r="BM356" s="184" t="s">
        <v>619</v>
      </c>
    </row>
    <row r="357" s="2" customFormat="1">
      <c r="A357" s="37"/>
      <c r="B357" s="172"/>
      <c r="C357" s="173" t="s">
        <v>620</v>
      </c>
      <c r="D357" s="173" t="s">
        <v>204</v>
      </c>
      <c r="E357" s="174" t="s">
        <v>621</v>
      </c>
      <c r="F357" s="175" t="s">
        <v>622</v>
      </c>
      <c r="G357" s="176" t="s">
        <v>284</v>
      </c>
      <c r="H357" s="177">
        <v>2582.5799999999999</v>
      </c>
      <c r="I357" s="178"/>
      <c r="J357" s="179">
        <f>ROUND(I357*H357,2)</f>
        <v>0</v>
      </c>
      <c r="K357" s="175" t="s">
        <v>207</v>
      </c>
      <c r="L357" s="38"/>
      <c r="M357" s="180" t="s">
        <v>1</v>
      </c>
      <c r="N357" s="181" t="s">
        <v>41</v>
      </c>
      <c r="O357" s="76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4" t="s">
        <v>208</v>
      </c>
      <c r="AT357" s="184" t="s">
        <v>204</v>
      </c>
      <c r="AU357" s="184" t="s">
        <v>86</v>
      </c>
      <c r="AY357" s="18" t="s">
        <v>202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84</v>
      </c>
      <c r="BK357" s="185">
        <f>ROUND(I357*H357,2)</f>
        <v>0</v>
      </c>
      <c r="BL357" s="18" t="s">
        <v>208</v>
      </c>
      <c r="BM357" s="184" t="s">
        <v>623</v>
      </c>
    </row>
    <row r="358" s="2" customFormat="1">
      <c r="A358" s="37"/>
      <c r="B358" s="38"/>
      <c r="C358" s="37"/>
      <c r="D358" s="187" t="s">
        <v>221</v>
      </c>
      <c r="E358" s="37"/>
      <c r="F358" s="195" t="s">
        <v>614</v>
      </c>
      <c r="G358" s="37"/>
      <c r="H358" s="37"/>
      <c r="I358" s="196"/>
      <c r="J358" s="37"/>
      <c r="K358" s="37"/>
      <c r="L358" s="38"/>
      <c r="M358" s="197"/>
      <c r="N358" s="198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221</v>
      </c>
      <c r="AU358" s="18" t="s">
        <v>86</v>
      </c>
    </row>
    <row r="359" s="13" customFormat="1">
      <c r="A359" s="13"/>
      <c r="B359" s="186"/>
      <c r="C359" s="13"/>
      <c r="D359" s="187" t="s">
        <v>210</v>
      </c>
      <c r="E359" s="13"/>
      <c r="F359" s="189" t="s">
        <v>624</v>
      </c>
      <c r="G359" s="13"/>
      <c r="H359" s="190">
        <v>2582.5799999999999</v>
      </c>
      <c r="I359" s="191"/>
      <c r="J359" s="13"/>
      <c r="K359" s="13"/>
      <c r="L359" s="186"/>
      <c r="M359" s="192"/>
      <c r="N359" s="193"/>
      <c r="O359" s="193"/>
      <c r="P359" s="193"/>
      <c r="Q359" s="193"/>
      <c r="R359" s="193"/>
      <c r="S359" s="193"/>
      <c r="T359" s="19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8" t="s">
        <v>210</v>
      </c>
      <c r="AU359" s="188" t="s">
        <v>86</v>
      </c>
      <c r="AV359" s="13" t="s">
        <v>86</v>
      </c>
      <c r="AW359" s="13" t="s">
        <v>3</v>
      </c>
      <c r="AX359" s="13" t="s">
        <v>84</v>
      </c>
      <c r="AY359" s="188" t="s">
        <v>202</v>
      </c>
    </row>
    <row r="360" s="2" customFormat="1">
      <c r="A360" s="37"/>
      <c r="B360" s="172"/>
      <c r="C360" s="173" t="s">
        <v>625</v>
      </c>
      <c r="D360" s="173" t="s">
        <v>204</v>
      </c>
      <c r="E360" s="174" t="s">
        <v>626</v>
      </c>
      <c r="F360" s="175" t="s">
        <v>627</v>
      </c>
      <c r="G360" s="176" t="s">
        <v>284</v>
      </c>
      <c r="H360" s="177">
        <v>234.78</v>
      </c>
      <c r="I360" s="178"/>
      <c r="J360" s="179">
        <f>ROUND(I360*H360,2)</f>
        <v>0</v>
      </c>
      <c r="K360" s="175" t="s">
        <v>207</v>
      </c>
      <c r="L360" s="38"/>
      <c r="M360" s="180" t="s">
        <v>1</v>
      </c>
      <c r="N360" s="181" t="s">
        <v>41</v>
      </c>
      <c r="O360" s="76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4" t="s">
        <v>208</v>
      </c>
      <c r="AT360" s="184" t="s">
        <v>204</v>
      </c>
      <c r="AU360" s="184" t="s">
        <v>86</v>
      </c>
      <c r="AY360" s="18" t="s">
        <v>202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84</v>
      </c>
      <c r="BK360" s="185">
        <f>ROUND(I360*H360,2)</f>
        <v>0</v>
      </c>
      <c r="BL360" s="18" t="s">
        <v>208</v>
      </c>
      <c r="BM360" s="184" t="s">
        <v>628</v>
      </c>
    </row>
    <row r="361" s="2" customFormat="1">
      <c r="A361" s="37"/>
      <c r="B361" s="38"/>
      <c r="C361" s="37"/>
      <c r="D361" s="187" t="s">
        <v>221</v>
      </c>
      <c r="E361" s="37"/>
      <c r="F361" s="195" t="s">
        <v>629</v>
      </c>
      <c r="G361" s="37"/>
      <c r="H361" s="37"/>
      <c r="I361" s="196"/>
      <c r="J361" s="37"/>
      <c r="K361" s="37"/>
      <c r="L361" s="38"/>
      <c r="M361" s="197"/>
      <c r="N361" s="198"/>
      <c r="O361" s="76"/>
      <c r="P361" s="76"/>
      <c r="Q361" s="76"/>
      <c r="R361" s="76"/>
      <c r="S361" s="76"/>
      <c r="T361" s="7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8" t="s">
        <v>221</v>
      </c>
      <c r="AU361" s="18" t="s">
        <v>86</v>
      </c>
    </row>
    <row r="362" s="2" customFormat="1" ht="44.25" customHeight="1">
      <c r="A362" s="37"/>
      <c r="B362" s="172"/>
      <c r="C362" s="173" t="s">
        <v>630</v>
      </c>
      <c r="D362" s="173" t="s">
        <v>204</v>
      </c>
      <c r="E362" s="174" t="s">
        <v>631</v>
      </c>
      <c r="F362" s="175" t="s">
        <v>632</v>
      </c>
      <c r="G362" s="176" t="s">
        <v>284</v>
      </c>
      <c r="H362" s="177">
        <v>1921.2139999999999</v>
      </c>
      <c r="I362" s="178"/>
      <c r="J362" s="179">
        <f>ROUND(I362*H362,2)</f>
        <v>0</v>
      </c>
      <c r="K362" s="175" t="s">
        <v>207</v>
      </c>
      <c r="L362" s="38"/>
      <c r="M362" s="180" t="s">
        <v>1</v>
      </c>
      <c r="N362" s="181" t="s">
        <v>41</v>
      </c>
      <c r="O362" s="76"/>
      <c r="P362" s="182">
        <f>O362*H362</f>
        <v>0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4" t="s">
        <v>208</v>
      </c>
      <c r="AT362" s="184" t="s">
        <v>204</v>
      </c>
      <c r="AU362" s="184" t="s">
        <v>86</v>
      </c>
      <c r="AY362" s="18" t="s">
        <v>202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8" t="s">
        <v>84</v>
      </c>
      <c r="BK362" s="185">
        <f>ROUND(I362*H362,2)</f>
        <v>0</v>
      </c>
      <c r="BL362" s="18" t="s">
        <v>208</v>
      </c>
      <c r="BM362" s="184" t="s">
        <v>633</v>
      </c>
    </row>
    <row r="363" s="2" customFormat="1">
      <c r="A363" s="37"/>
      <c r="B363" s="38"/>
      <c r="C363" s="37"/>
      <c r="D363" s="187" t="s">
        <v>221</v>
      </c>
      <c r="E363" s="37"/>
      <c r="F363" s="195" t="s">
        <v>634</v>
      </c>
      <c r="G363" s="37"/>
      <c r="H363" s="37"/>
      <c r="I363" s="196"/>
      <c r="J363" s="37"/>
      <c r="K363" s="37"/>
      <c r="L363" s="38"/>
      <c r="M363" s="197"/>
      <c r="N363" s="19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221</v>
      </c>
      <c r="AU363" s="18" t="s">
        <v>86</v>
      </c>
    </row>
    <row r="364" s="2" customFormat="1" ht="44.25" customHeight="1">
      <c r="A364" s="37"/>
      <c r="B364" s="172"/>
      <c r="C364" s="173" t="s">
        <v>635</v>
      </c>
      <c r="D364" s="173" t="s">
        <v>204</v>
      </c>
      <c r="E364" s="174" t="s">
        <v>636</v>
      </c>
      <c r="F364" s="175" t="s">
        <v>637</v>
      </c>
      <c r="G364" s="176" t="s">
        <v>284</v>
      </c>
      <c r="H364" s="177">
        <v>1299.5360000000001</v>
      </c>
      <c r="I364" s="178"/>
      <c r="J364" s="179">
        <f>ROUND(I364*H364,2)</f>
        <v>0</v>
      </c>
      <c r="K364" s="175" t="s">
        <v>207</v>
      </c>
      <c r="L364" s="38"/>
      <c r="M364" s="180" t="s">
        <v>1</v>
      </c>
      <c r="N364" s="181" t="s">
        <v>41</v>
      </c>
      <c r="O364" s="76"/>
      <c r="P364" s="182">
        <f>O364*H364</f>
        <v>0</v>
      </c>
      <c r="Q364" s="182">
        <v>0</v>
      </c>
      <c r="R364" s="182">
        <f>Q364*H364</f>
        <v>0</v>
      </c>
      <c r="S364" s="182">
        <v>0</v>
      </c>
      <c r="T364" s="18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4" t="s">
        <v>208</v>
      </c>
      <c r="AT364" s="184" t="s">
        <v>204</v>
      </c>
      <c r="AU364" s="184" t="s">
        <v>86</v>
      </c>
      <c r="AY364" s="18" t="s">
        <v>202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8" t="s">
        <v>84</v>
      </c>
      <c r="BK364" s="185">
        <f>ROUND(I364*H364,2)</f>
        <v>0</v>
      </c>
      <c r="BL364" s="18" t="s">
        <v>208</v>
      </c>
      <c r="BM364" s="184" t="s">
        <v>638</v>
      </c>
    </row>
    <row r="365" s="2" customFormat="1">
      <c r="A365" s="37"/>
      <c r="B365" s="38"/>
      <c r="C365" s="37"/>
      <c r="D365" s="187" t="s">
        <v>221</v>
      </c>
      <c r="E365" s="37"/>
      <c r="F365" s="195" t="s">
        <v>639</v>
      </c>
      <c r="G365" s="37"/>
      <c r="H365" s="37"/>
      <c r="I365" s="196"/>
      <c r="J365" s="37"/>
      <c r="K365" s="37"/>
      <c r="L365" s="38"/>
      <c r="M365" s="197"/>
      <c r="N365" s="198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221</v>
      </c>
      <c r="AU365" s="18" t="s">
        <v>86</v>
      </c>
    </row>
    <row r="366" s="12" customFormat="1" ht="22.8" customHeight="1">
      <c r="A366" s="12"/>
      <c r="B366" s="159"/>
      <c r="C366" s="12"/>
      <c r="D366" s="160" t="s">
        <v>75</v>
      </c>
      <c r="E366" s="170" t="s">
        <v>640</v>
      </c>
      <c r="F366" s="170" t="s">
        <v>641</v>
      </c>
      <c r="G366" s="12"/>
      <c r="H366" s="12"/>
      <c r="I366" s="162"/>
      <c r="J366" s="171">
        <f>BK366</f>
        <v>0</v>
      </c>
      <c r="K366" s="12"/>
      <c r="L366" s="159"/>
      <c r="M366" s="164"/>
      <c r="N366" s="165"/>
      <c r="O366" s="165"/>
      <c r="P366" s="166">
        <f>P367</f>
        <v>0</v>
      </c>
      <c r="Q366" s="165"/>
      <c r="R366" s="166">
        <f>R367</f>
        <v>0</v>
      </c>
      <c r="S366" s="165"/>
      <c r="T366" s="167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60" t="s">
        <v>84</v>
      </c>
      <c r="AT366" s="168" t="s">
        <v>75</v>
      </c>
      <c r="AU366" s="168" t="s">
        <v>84</v>
      </c>
      <c r="AY366" s="160" t="s">
        <v>202</v>
      </c>
      <c r="BK366" s="169">
        <f>BK367</f>
        <v>0</v>
      </c>
    </row>
    <row r="367" s="2" customFormat="1" ht="33" customHeight="1">
      <c r="A367" s="37"/>
      <c r="B367" s="172"/>
      <c r="C367" s="173" t="s">
        <v>642</v>
      </c>
      <c r="D367" s="173" t="s">
        <v>204</v>
      </c>
      <c r="E367" s="174" t="s">
        <v>643</v>
      </c>
      <c r="F367" s="175" t="s">
        <v>644</v>
      </c>
      <c r="G367" s="176" t="s">
        <v>284</v>
      </c>
      <c r="H367" s="177">
        <v>487.47699999999998</v>
      </c>
      <c r="I367" s="178"/>
      <c r="J367" s="179">
        <f>ROUND(I367*H367,2)</f>
        <v>0</v>
      </c>
      <c r="K367" s="175" t="s">
        <v>207</v>
      </c>
      <c r="L367" s="38"/>
      <c r="M367" s="180" t="s">
        <v>1</v>
      </c>
      <c r="N367" s="181" t="s">
        <v>41</v>
      </c>
      <c r="O367" s="76"/>
      <c r="P367" s="182">
        <f>O367*H367</f>
        <v>0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4" t="s">
        <v>208</v>
      </c>
      <c r="AT367" s="184" t="s">
        <v>204</v>
      </c>
      <c r="AU367" s="184" t="s">
        <v>86</v>
      </c>
      <c r="AY367" s="18" t="s">
        <v>202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8" t="s">
        <v>84</v>
      </c>
      <c r="BK367" s="185">
        <f>ROUND(I367*H367,2)</f>
        <v>0</v>
      </c>
      <c r="BL367" s="18" t="s">
        <v>208</v>
      </c>
      <c r="BM367" s="184" t="s">
        <v>645</v>
      </c>
    </row>
    <row r="368" s="12" customFormat="1" ht="25.92" customHeight="1">
      <c r="A368" s="12"/>
      <c r="B368" s="159"/>
      <c r="C368" s="12"/>
      <c r="D368" s="160" t="s">
        <v>75</v>
      </c>
      <c r="E368" s="161" t="s">
        <v>646</v>
      </c>
      <c r="F368" s="161" t="s">
        <v>647</v>
      </c>
      <c r="G368" s="12"/>
      <c r="H368" s="12"/>
      <c r="I368" s="162"/>
      <c r="J368" s="163">
        <f>BK368</f>
        <v>0</v>
      </c>
      <c r="K368" s="12"/>
      <c r="L368" s="159"/>
      <c r="M368" s="164"/>
      <c r="N368" s="165"/>
      <c r="O368" s="165"/>
      <c r="P368" s="166">
        <f>SUM(P369:P377)</f>
        <v>0</v>
      </c>
      <c r="Q368" s="165"/>
      <c r="R368" s="166">
        <f>SUM(R369:R377)</f>
        <v>0</v>
      </c>
      <c r="S368" s="165"/>
      <c r="T368" s="167">
        <f>SUM(T369:T377)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60" t="s">
        <v>208</v>
      </c>
      <c r="AT368" s="168" t="s">
        <v>75</v>
      </c>
      <c r="AU368" s="168" t="s">
        <v>76</v>
      </c>
      <c r="AY368" s="160" t="s">
        <v>202</v>
      </c>
      <c r="BK368" s="169">
        <f>SUM(BK369:BK377)</f>
        <v>0</v>
      </c>
    </row>
    <row r="369" s="2" customFormat="1" ht="16.5" customHeight="1">
      <c r="A369" s="37"/>
      <c r="B369" s="172"/>
      <c r="C369" s="173" t="s">
        <v>648</v>
      </c>
      <c r="D369" s="173" t="s">
        <v>204</v>
      </c>
      <c r="E369" s="174" t="s">
        <v>649</v>
      </c>
      <c r="F369" s="175" t="s">
        <v>650</v>
      </c>
      <c r="G369" s="176" t="s">
        <v>651</v>
      </c>
      <c r="H369" s="177">
        <v>100</v>
      </c>
      <c r="I369" s="178"/>
      <c r="J369" s="179">
        <f>ROUND(I369*H369,2)</f>
        <v>0</v>
      </c>
      <c r="K369" s="175" t="s">
        <v>207</v>
      </c>
      <c r="L369" s="38"/>
      <c r="M369" s="180" t="s">
        <v>1</v>
      </c>
      <c r="N369" s="181" t="s">
        <v>41</v>
      </c>
      <c r="O369" s="76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4" t="s">
        <v>652</v>
      </c>
      <c r="AT369" s="184" t="s">
        <v>204</v>
      </c>
      <c r="AU369" s="184" t="s">
        <v>84</v>
      </c>
      <c r="AY369" s="18" t="s">
        <v>202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8" t="s">
        <v>84</v>
      </c>
      <c r="BK369" s="185">
        <f>ROUND(I369*H369,2)</f>
        <v>0</v>
      </c>
      <c r="BL369" s="18" t="s">
        <v>652</v>
      </c>
      <c r="BM369" s="184" t="s">
        <v>653</v>
      </c>
    </row>
    <row r="370" s="14" customFormat="1">
      <c r="A370" s="14"/>
      <c r="B370" s="199"/>
      <c r="C370" s="14"/>
      <c r="D370" s="187" t="s">
        <v>210</v>
      </c>
      <c r="E370" s="200" t="s">
        <v>1</v>
      </c>
      <c r="F370" s="201" t="s">
        <v>654</v>
      </c>
      <c r="G370" s="14"/>
      <c r="H370" s="200" t="s">
        <v>1</v>
      </c>
      <c r="I370" s="202"/>
      <c r="J370" s="14"/>
      <c r="K370" s="14"/>
      <c r="L370" s="199"/>
      <c r="M370" s="203"/>
      <c r="N370" s="204"/>
      <c r="O370" s="204"/>
      <c r="P370" s="204"/>
      <c r="Q370" s="204"/>
      <c r="R370" s="204"/>
      <c r="S370" s="204"/>
      <c r="T370" s="20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0" t="s">
        <v>210</v>
      </c>
      <c r="AU370" s="200" t="s">
        <v>84</v>
      </c>
      <c r="AV370" s="14" t="s">
        <v>84</v>
      </c>
      <c r="AW370" s="14" t="s">
        <v>32</v>
      </c>
      <c r="AX370" s="14" t="s">
        <v>76</v>
      </c>
      <c r="AY370" s="200" t="s">
        <v>202</v>
      </c>
    </row>
    <row r="371" s="13" customFormat="1">
      <c r="A371" s="13"/>
      <c r="B371" s="186"/>
      <c r="C371" s="13"/>
      <c r="D371" s="187" t="s">
        <v>210</v>
      </c>
      <c r="E371" s="188" t="s">
        <v>1</v>
      </c>
      <c r="F371" s="189" t="s">
        <v>655</v>
      </c>
      <c r="G371" s="13"/>
      <c r="H371" s="190">
        <v>100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210</v>
      </c>
      <c r="AU371" s="188" t="s">
        <v>84</v>
      </c>
      <c r="AV371" s="13" t="s">
        <v>86</v>
      </c>
      <c r="AW371" s="13" t="s">
        <v>32</v>
      </c>
      <c r="AX371" s="13" t="s">
        <v>84</v>
      </c>
      <c r="AY371" s="188" t="s">
        <v>202</v>
      </c>
    </row>
    <row r="372" s="2" customFormat="1" ht="21.75" customHeight="1">
      <c r="A372" s="37"/>
      <c r="B372" s="172"/>
      <c r="C372" s="173" t="s">
        <v>656</v>
      </c>
      <c r="D372" s="173" t="s">
        <v>204</v>
      </c>
      <c r="E372" s="174" t="s">
        <v>657</v>
      </c>
      <c r="F372" s="175" t="s">
        <v>658</v>
      </c>
      <c r="G372" s="176" t="s">
        <v>651</v>
      </c>
      <c r="H372" s="177">
        <v>50</v>
      </c>
      <c r="I372" s="178"/>
      <c r="J372" s="179">
        <f>ROUND(I372*H372,2)</f>
        <v>0</v>
      </c>
      <c r="K372" s="175" t="s">
        <v>207</v>
      </c>
      <c r="L372" s="38"/>
      <c r="M372" s="180" t="s">
        <v>1</v>
      </c>
      <c r="N372" s="181" t="s">
        <v>41</v>
      </c>
      <c r="O372" s="76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4" t="s">
        <v>652</v>
      </c>
      <c r="AT372" s="184" t="s">
        <v>204</v>
      </c>
      <c r="AU372" s="184" t="s">
        <v>84</v>
      </c>
      <c r="AY372" s="18" t="s">
        <v>202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84</v>
      </c>
      <c r="BK372" s="185">
        <f>ROUND(I372*H372,2)</f>
        <v>0</v>
      </c>
      <c r="BL372" s="18" t="s">
        <v>652</v>
      </c>
      <c r="BM372" s="184" t="s">
        <v>659</v>
      </c>
    </row>
    <row r="373" s="14" customFormat="1">
      <c r="A373" s="14"/>
      <c r="B373" s="199"/>
      <c r="C373" s="14"/>
      <c r="D373" s="187" t="s">
        <v>210</v>
      </c>
      <c r="E373" s="200" t="s">
        <v>1</v>
      </c>
      <c r="F373" s="201" t="s">
        <v>660</v>
      </c>
      <c r="G373" s="14"/>
      <c r="H373" s="200" t="s">
        <v>1</v>
      </c>
      <c r="I373" s="202"/>
      <c r="J373" s="14"/>
      <c r="K373" s="14"/>
      <c r="L373" s="199"/>
      <c r="M373" s="203"/>
      <c r="N373" s="204"/>
      <c r="O373" s="204"/>
      <c r="P373" s="204"/>
      <c r="Q373" s="204"/>
      <c r="R373" s="204"/>
      <c r="S373" s="204"/>
      <c r="T373" s="20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0" t="s">
        <v>210</v>
      </c>
      <c r="AU373" s="200" t="s">
        <v>84</v>
      </c>
      <c r="AV373" s="14" t="s">
        <v>84</v>
      </c>
      <c r="AW373" s="14" t="s">
        <v>32</v>
      </c>
      <c r="AX373" s="14" t="s">
        <v>76</v>
      </c>
      <c r="AY373" s="200" t="s">
        <v>202</v>
      </c>
    </row>
    <row r="374" s="13" customFormat="1">
      <c r="A374" s="13"/>
      <c r="B374" s="186"/>
      <c r="C374" s="13"/>
      <c r="D374" s="187" t="s">
        <v>210</v>
      </c>
      <c r="E374" s="188" t="s">
        <v>1</v>
      </c>
      <c r="F374" s="189" t="s">
        <v>439</v>
      </c>
      <c r="G374" s="13"/>
      <c r="H374" s="190">
        <v>50</v>
      </c>
      <c r="I374" s="191"/>
      <c r="J374" s="13"/>
      <c r="K374" s="13"/>
      <c r="L374" s="186"/>
      <c r="M374" s="192"/>
      <c r="N374" s="193"/>
      <c r="O374" s="193"/>
      <c r="P374" s="193"/>
      <c r="Q374" s="193"/>
      <c r="R374" s="193"/>
      <c r="S374" s="193"/>
      <c r="T374" s="19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210</v>
      </c>
      <c r="AU374" s="188" t="s">
        <v>84</v>
      </c>
      <c r="AV374" s="13" t="s">
        <v>86</v>
      </c>
      <c r="AW374" s="13" t="s">
        <v>32</v>
      </c>
      <c r="AX374" s="13" t="s">
        <v>84</v>
      </c>
      <c r="AY374" s="188" t="s">
        <v>202</v>
      </c>
    </row>
    <row r="375" s="2" customFormat="1" ht="16.5" customHeight="1">
      <c r="A375" s="37"/>
      <c r="B375" s="172"/>
      <c r="C375" s="173" t="s">
        <v>661</v>
      </c>
      <c r="D375" s="173" t="s">
        <v>204</v>
      </c>
      <c r="E375" s="174" t="s">
        <v>662</v>
      </c>
      <c r="F375" s="175" t="s">
        <v>663</v>
      </c>
      <c r="G375" s="176" t="s">
        <v>651</v>
      </c>
      <c r="H375" s="177">
        <v>72</v>
      </c>
      <c r="I375" s="178"/>
      <c r="J375" s="179">
        <f>ROUND(I375*H375,2)</f>
        <v>0</v>
      </c>
      <c r="K375" s="175" t="s">
        <v>207</v>
      </c>
      <c r="L375" s="38"/>
      <c r="M375" s="180" t="s">
        <v>1</v>
      </c>
      <c r="N375" s="181" t="s">
        <v>41</v>
      </c>
      <c r="O375" s="76"/>
      <c r="P375" s="182">
        <f>O375*H375</f>
        <v>0</v>
      </c>
      <c r="Q375" s="182">
        <v>0</v>
      </c>
      <c r="R375" s="182">
        <f>Q375*H375</f>
        <v>0</v>
      </c>
      <c r="S375" s="182">
        <v>0</v>
      </c>
      <c r="T375" s="183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4" t="s">
        <v>652</v>
      </c>
      <c r="AT375" s="184" t="s">
        <v>204</v>
      </c>
      <c r="AU375" s="184" t="s">
        <v>84</v>
      </c>
      <c r="AY375" s="18" t="s">
        <v>202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8" t="s">
        <v>84</v>
      </c>
      <c r="BK375" s="185">
        <f>ROUND(I375*H375,2)</f>
        <v>0</v>
      </c>
      <c r="BL375" s="18" t="s">
        <v>652</v>
      </c>
      <c r="BM375" s="184" t="s">
        <v>664</v>
      </c>
    </row>
    <row r="376" s="14" customFormat="1">
      <c r="A376" s="14"/>
      <c r="B376" s="199"/>
      <c r="C376" s="14"/>
      <c r="D376" s="187" t="s">
        <v>210</v>
      </c>
      <c r="E376" s="200" t="s">
        <v>1</v>
      </c>
      <c r="F376" s="201" t="s">
        <v>665</v>
      </c>
      <c r="G376" s="14"/>
      <c r="H376" s="200" t="s">
        <v>1</v>
      </c>
      <c r="I376" s="202"/>
      <c r="J376" s="14"/>
      <c r="K376" s="14"/>
      <c r="L376" s="199"/>
      <c r="M376" s="203"/>
      <c r="N376" s="204"/>
      <c r="O376" s="204"/>
      <c r="P376" s="204"/>
      <c r="Q376" s="204"/>
      <c r="R376" s="204"/>
      <c r="S376" s="204"/>
      <c r="T376" s="20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0" t="s">
        <v>210</v>
      </c>
      <c r="AU376" s="200" t="s">
        <v>84</v>
      </c>
      <c r="AV376" s="14" t="s">
        <v>84</v>
      </c>
      <c r="AW376" s="14" t="s">
        <v>32</v>
      </c>
      <c r="AX376" s="14" t="s">
        <v>76</v>
      </c>
      <c r="AY376" s="200" t="s">
        <v>202</v>
      </c>
    </row>
    <row r="377" s="13" customFormat="1">
      <c r="A377" s="13"/>
      <c r="B377" s="186"/>
      <c r="C377" s="13"/>
      <c r="D377" s="187" t="s">
        <v>210</v>
      </c>
      <c r="E377" s="188" t="s">
        <v>1</v>
      </c>
      <c r="F377" s="189" t="s">
        <v>539</v>
      </c>
      <c r="G377" s="13"/>
      <c r="H377" s="190">
        <v>72</v>
      </c>
      <c r="I377" s="191"/>
      <c r="J377" s="13"/>
      <c r="K377" s="13"/>
      <c r="L377" s="186"/>
      <c r="M377" s="224"/>
      <c r="N377" s="225"/>
      <c r="O377" s="225"/>
      <c r="P377" s="225"/>
      <c r="Q377" s="225"/>
      <c r="R377" s="225"/>
      <c r="S377" s="225"/>
      <c r="T377" s="22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8" t="s">
        <v>210</v>
      </c>
      <c r="AU377" s="188" t="s">
        <v>84</v>
      </c>
      <c r="AV377" s="13" t="s">
        <v>86</v>
      </c>
      <c r="AW377" s="13" t="s">
        <v>32</v>
      </c>
      <c r="AX377" s="13" t="s">
        <v>84</v>
      </c>
      <c r="AY377" s="188" t="s">
        <v>202</v>
      </c>
    </row>
    <row r="378" s="2" customFormat="1" ht="6.96" customHeight="1">
      <c r="A378" s="37"/>
      <c r="B378" s="59"/>
      <c r="C378" s="60"/>
      <c r="D378" s="60"/>
      <c r="E378" s="60"/>
      <c r="F378" s="60"/>
      <c r="G378" s="60"/>
      <c r="H378" s="60"/>
      <c r="I378" s="60"/>
      <c r="J378" s="60"/>
      <c r="K378" s="60"/>
      <c r="L378" s="38"/>
      <c r="M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</row>
  </sheetData>
  <autoFilter ref="C124:K37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98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REKONSTRUKCE VOZOVKY V UL. KARLA ČAPKA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666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30. 1. 2021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667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668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669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670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36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40</v>
      </c>
      <c r="E33" s="31" t="s">
        <v>41</v>
      </c>
      <c r="F33" s="128">
        <f>ROUND((SUM(BE120:BE149)),  2)</f>
        <v>0</v>
      </c>
      <c r="G33" s="37"/>
      <c r="H33" s="37"/>
      <c r="I33" s="129">
        <v>0.20999999999999999</v>
      </c>
      <c r="J33" s="128">
        <f>ROUND(((SUM(BE120:BE149))*I33),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8">
        <f>ROUND((SUM(BF120:BF149)),  2)</f>
        <v>0</v>
      </c>
      <c r="G34" s="37"/>
      <c r="H34" s="37"/>
      <c r="I34" s="129">
        <v>0.14999999999999999</v>
      </c>
      <c r="J34" s="128">
        <f>ROUND(((SUM(BF120:BF149))*I34),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8">
        <f>ROUND((SUM(BG120:BG149)),  2)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8">
        <f>ROUND((SUM(BH120:BH149)),  2)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8">
        <f>ROUND((SUM(BI120:BI149)),  2)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46</v>
      </c>
      <c r="E39" s="80"/>
      <c r="F39" s="80"/>
      <c r="G39" s="132" t="s">
        <v>47</v>
      </c>
      <c r="H39" s="133" t="s">
        <v>48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6" t="s">
        <v>52</v>
      </c>
      <c r="G61" s="57" t="s">
        <v>51</v>
      </c>
      <c r="H61" s="40"/>
      <c r="I61" s="40"/>
      <c r="J61" s="137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6" t="s">
        <v>52</v>
      </c>
      <c r="G76" s="57" t="s">
        <v>51</v>
      </c>
      <c r="H76" s="40"/>
      <c r="I76" s="40"/>
      <c r="J76" s="137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174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REKONSTRUKCE VOZOVKY V UL. KARLA ČAPKA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VON - VEDLEJŠÍ A OSTATNÍ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TEPLICE</v>
      </c>
      <c r="G89" s="37"/>
      <c r="H89" s="37"/>
      <c r="I89" s="31" t="s">
        <v>22</v>
      </c>
      <c r="J89" s="68" t="str">
        <f>IF(J12="","",J12)</f>
        <v>30. 1. 2021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STATUTÁRNÍ MĚSTO TEPLICE</v>
      </c>
      <c r="G91" s="37"/>
      <c r="H91" s="37"/>
      <c r="I91" s="31" t="s">
        <v>30</v>
      </c>
      <c r="J91" s="35" t="str">
        <f>E21</f>
        <v>RAPID MOST SPOL. S 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PLHÁK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175</v>
      </c>
      <c r="D94" s="130"/>
      <c r="E94" s="130"/>
      <c r="F94" s="130"/>
      <c r="G94" s="130"/>
      <c r="H94" s="130"/>
      <c r="I94" s="130"/>
      <c r="J94" s="139" t="s">
        <v>176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177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178</v>
      </c>
    </row>
    <row r="97" s="9" customFormat="1" ht="24.96" customHeight="1">
      <c r="A97" s="9"/>
      <c r="B97" s="141"/>
      <c r="C97" s="9"/>
      <c r="D97" s="142" t="s">
        <v>671</v>
      </c>
      <c r="E97" s="143"/>
      <c r="F97" s="143"/>
      <c r="G97" s="143"/>
      <c r="H97" s="143"/>
      <c r="I97" s="143"/>
      <c r="J97" s="144">
        <f>J121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672</v>
      </c>
      <c r="E98" s="147"/>
      <c r="F98" s="147"/>
      <c r="G98" s="147"/>
      <c r="H98" s="147"/>
      <c r="I98" s="147"/>
      <c r="J98" s="148">
        <f>J122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673</v>
      </c>
      <c r="E99" s="147"/>
      <c r="F99" s="147"/>
      <c r="G99" s="147"/>
      <c r="H99" s="147"/>
      <c r="I99" s="147"/>
      <c r="J99" s="148">
        <f>J133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674</v>
      </c>
      <c r="E100" s="147"/>
      <c r="F100" s="147"/>
      <c r="G100" s="147"/>
      <c r="H100" s="147"/>
      <c r="I100" s="147"/>
      <c r="J100" s="148">
        <f>J146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188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1" t="str">
        <f>E7</f>
        <v>REKONSTRUKCE VOZOVKY V UL. KARLA ČAPKA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113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VON - VEDLEJŠÍ A OSTATNÍ NÁKLADY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>TEPLICE</v>
      </c>
      <c r="G114" s="37"/>
      <c r="H114" s="37"/>
      <c r="I114" s="31" t="s">
        <v>22</v>
      </c>
      <c r="J114" s="68" t="str">
        <f>IF(J12="","",J12)</f>
        <v>30. 1. 2021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24</v>
      </c>
      <c r="D116" s="37"/>
      <c r="E116" s="37"/>
      <c r="F116" s="26" t="str">
        <f>E15</f>
        <v>STATUTÁRNÍ MĚSTO TEPLICE</v>
      </c>
      <c r="G116" s="37"/>
      <c r="H116" s="37"/>
      <c r="I116" s="31" t="s">
        <v>30</v>
      </c>
      <c r="J116" s="35" t="str">
        <f>E21</f>
        <v>RAPID MOST SPOL. S R.O.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33</v>
      </c>
      <c r="J117" s="35" t="str">
        <f>E24</f>
        <v>PLHÁK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9"/>
      <c r="B119" s="150"/>
      <c r="C119" s="151" t="s">
        <v>189</v>
      </c>
      <c r="D119" s="152" t="s">
        <v>61</v>
      </c>
      <c r="E119" s="152" t="s">
        <v>57</v>
      </c>
      <c r="F119" s="152" t="s">
        <v>58</v>
      </c>
      <c r="G119" s="152" t="s">
        <v>190</v>
      </c>
      <c r="H119" s="152" t="s">
        <v>191</v>
      </c>
      <c r="I119" s="152" t="s">
        <v>192</v>
      </c>
      <c r="J119" s="152" t="s">
        <v>176</v>
      </c>
      <c r="K119" s="153" t="s">
        <v>193</v>
      </c>
      <c r="L119" s="154"/>
      <c r="M119" s="85" t="s">
        <v>1</v>
      </c>
      <c r="N119" s="86" t="s">
        <v>40</v>
      </c>
      <c r="O119" s="86" t="s">
        <v>194</v>
      </c>
      <c r="P119" s="86" t="s">
        <v>195</v>
      </c>
      <c r="Q119" s="86" t="s">
        <v>196</v>
      </c>
      <c r="R119" s="86" t="s">
        <v>197</v>
      </c>
      <c r="S119" s="86" t="s">
        <v>198</v>
      </c>
      <c r="T119" s="87" t="s">
        <v>199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="2" customFormat="1" ht="22.8" customHeight="1">
      <c r="A120" s="37"/>
      <c r="B120" s="38"/>
      <c r="C120" s="92" t="s">
        <v>200</v>
      </c>
      <c r="D120" s="37"/>
      <c r="E120" s="37"/>
      <c r="F120" s="37"/>
      <c r="G120" s="37"/>
      <c r="H120" s="37"/>
      <c r="I120" s="37"/>
      <c r="J120" s="155">
        <f>BK120</f>
        <v>0</v>
      </c>
      <c r="K120" s="37"/>
      <c r="L120" s="38"/>
      <c r="M120" s="88"/>
      <c r="N120" s="72"/>
      <c r="O120" s="89"/>
      <c r="P120" s="156">
        <f>P121</f>
        <v>0</v>
      </c>
      <c r="Q120" s="89"/>
      <c r="R120" s="156">
        <f>R121</f>
        <v>0</v>
      </c>
      <c r="S120" s="89"/>
      <c r="T120" s="157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75</v>
      </c>
      <c r="AU120" s="18" t="s">
        <v>178</v>
      </c>
      <c r="BK120" s="158">
        <f>BK121</f>
        <v>0</v>
      </c>
    </row>
    <row r="121" s="12" customFormat="1" ht="25.92" customHeight="1">
      <c r="A121" s="12"/>
      <c r="B121" s="159"/>
      <c r="C121" s="12"/>
      <c r="D121" s="160" t="s">
        <v>75</v>
      </c>
      <c r="E121" s="161" t="s">
        <v>675</v>
      </c>
      <c r="F121" s="161" t="s">
        <v>676</v>
      </c>
      <c r="G121" s="12"/>
      <c r="H121" s="12"/>
      <c r="I121" s="162"/>
      <c r="J121" s="163">
        <f>BK121</f>
        <v>0</v>
      </c>
      <c r="K121" s="12"/>
      <c r="L121" s="159"/>
      <c r="M121" s="164"/>
      <c r="N121" s="165"/>
      <c r="O121" s="165"/>
      <c r="P121" s="166">
        <f>P122+P133+P146</f>
        <v>0</v>
      </c>
      <c r="Q121" s="165"/>
      <c r="R121" s="166">
        <f>R122+R133+R146</f>
        <v>0</v>
      </c>
      <c r="S121" s="165"/>
      <c r="T121" s="167">
        <f>T122+T133+T146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224</v>
      </c>
      <c r="AT121" s="168" t="s">
        <v>75</v>
      </c>
      <c r="AU121" s="168" t="s">
        <v>76</v>
      </c>
      <c r="AY121" s="160" t="s">
        <v>202</v>
      </c>
      <c r="BK121" s="169">
        <f>BK122+BK133+BK146</f>
        <v>0</v>
      </c>
    </row>
    <row r="122" s="12" customFormat="1" ht="22.8" customHeight="1">
      <c r="A122" s="12"/>
      <c r="B122" s="159"/>
      <c r="C122" s="12"/>
      <c r="D122" s="160" t="s">
        <v>75</v>
      </c>
      <c r="E122" s="170" t="s">
        <v>677</v>
      </c>
      <c r="F122" s="170" t="s">
        <v>678</v>
      </c>
      <c r="G122" s="12"/>
      <c r="H122" s="12"/>
      <c r="I122" s="162"/>
      <c r="J122" s="171">
        <f>BK122</f>
        <v>0</v>
      </c>
      <c r="K122" s="12"/>
      <c r="L122" s="159"/>
      <c r="M122" s="164"/>
      <c r="N122" s="165"/>
      <c r="O122" s="165"/>
      <c r="P122" s="166">
        <f>SUM(P123:P132)</f>
        <v>0</v>
      </c>
      <c r="Q122" s="165"/>
      <c r="R122" s="166">
        <f>SUM(R123:R132)</f>
        <v>0</v>
      </c>
      <c r="S122" s="165"/>
      <c r="T122" s="167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224</v>
      </c>
      <c r="AT122" s="168" t="s">
        <v>75</v>
      </c>
      <c r="AU122" s="168" t="s">
        <v>84</v>
      </c>
      <c r="AY122" s="160" t="s">
        <v>202</v>
      </c>
      <c r="BK122" s="169">
        <f>SUM(BK123:BK132)</f>
        <v>0</v>
      </c>
    </row>
    <row r="123" s="2" customFormat="1" ht="16.5" customHeight="1">
      <c r="A123" s="37"/>
      <c r="B123" s="172"/>
      <c r="C123" s="173" t="s">
        <v>84</v>
      </c>
      <c r="D123" s="173" t="s">
        <v>204</v>
      </c>
      <c r="E123" s="174" t="s">
        <v>679</v>
      </c>
      <c r="F123" s="175" t="s">
        <v>680</v>
      </c>
      <c r="G123" s="176" t="s">
        <v>681</v>
      </c>
      <c r="H123" s="177">
        <v>50</v>
      </c>
      <c r="I123" s="178"/>
      <c r="J123" s="179">
        <f>ROUND(I123*H123,2)</f>
        <v>0</v>
      </c>
      <c r="K123" s="175" t="s">
        <v>207</v>
      </c>
      <c r="L123" s="38"/>
      <c r="M123" s="180" t="s">
        <v>1</v>
      </c>
      <c r="N123" s="181" t="s">
        <v>41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682</v>
      </c>
      <c r="AT123" s="184" t="s">
        <v>204</v>
      </c>
      <c r="AU123" s="184" t="s">
        <v>86</v>
      </c>
      <c r="AY123" s="18" t="s">
        <v>202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682</v>
      </c>
      <c r="BM123" s="184" t="s">
        <v>683</v>
      </c>
    </row>
    <row r="124" s="13" customFormat="1">
      <c r="A124" s="13"/>
      <c r="B124" s="186"/>
      <c r="C124" s="13"/>
      <c r="D124" s="187" t="s">
        <v>210</v>
      </c>
      <c r="E124" s="188" t="s">
        <v>1</v>
      </c>
      <c r="F124" s="189" t="s">
        <v>684</v>
      </c>
      <c r="G124" s="13"/>
      <c r="H124" s="190">
        <v>50</v>
      </c>
      <c r="I124" s="191"/>
      <c r="J124" s="13"/>
      <c r="K124" s="13"/>
      <c r="L124" s="186"/>
      <c r="M124" s="192"/>
      <c r="N124" s="193"/>
      <c r="O124" s="193"/>
      <c r="P124" s="193"/>
      <c r="Q124" s="193"/>
      <c r="R124" s="193"/>
      <c r="S124" s="193"/>
      <c r="T124" s="19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210</v>
      </c>
      <c r="AU124" s="188" t="s">
        <v>86</v>
      </c>
      <c r="AV124" s="13" t="s">
        <v>86</v>
      </c>
      <c r="AW124" s="13" t="s">
        <v>32</v>
      </c>
      <c r="AX124" s="13" t="s">
        <v>84</v>
      </c>
      <c r="AY124" s="188" t="s">
        <v>202</v>
      </c>
    </row>
    <row r="125" s="2" customFormat="1" ht="16.5" customHeight="1">
      <c r="A125" s="37"/>
      <c r="B125" s="172"/>
      <c r="C125" s="173" t="s">
        <v>86</v>
      </c>
      <c r="D125" s="173" t="s">
        <v>204</v>
      </c>
      <c r="E125" s="174" t="s">
        <v>685</v>
      </c>
      <c r="F125" s="175" t="s">
        <v>686</v>
      </c>
      <c r="G125" s="176" t="s">
        <v>681</v>
      </c>
      <c r="H125" s="177">
        <v>20</v>
      </c>
      <c r="I125" s="178"/>
      <c r="J125" s="179">
        <f>ROUND(I125*H125,2)</f>
        <v>0</v>
      </c>
      <c r="K125" s="175" t="s">
        <v>207</v>
      </c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682</v>
      </c>
      <c r="AT125" s="184" t="s">
        <v>204</v>
      </c>
      <c r="AU125" s="184" t="s">
        <v>86</v>
      </c>
      <c r="AY125" s="18" t="s">
        <v>202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682</v>
      </c>
      <c r="BM125" s="184" t="s">
        <v>687</v>
      </c>
    </row>
    <row r="126" s="13" customFormat="1">
      <c r="A126" s="13"/>
      <c r="B126" s="186"/>
      <c r="C126" s="13"/>
      <c r="D126" s="187" t="s">
        <v>210</v>
      </c>
      <c r="E126" s="188" t="s">
        <v>1</v>
      </c>
      <c r="F126" s="189" t="s">
        <v>688</v>
      </c>
      <c r="G126" s="13"/>
      <c r="H126" s="190">
        <v>20</v>
      </c>
      <c r="I126" s="191"/>
      <c r="J126" s="13"/>
      <c r="K126" s="13"/>
      <c r="L126" s="186"/>
      <c r="M126" s="192"/>
      <c r="N126" s="193"/>
      <c r="O126" s="193"/>
      <c r="P126" s="193"/>
      <c r="Q126" s="193"/>
      <c r="R126" s="193"/>
      <c r="S126" s="193"/>
      <c r="T126" s="19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8" t="s">
        <v>210</v>
      </c>
      <c r="AU126" s="188" t="s">
        <v>86</v>
      </c>
      <c r="AV126" s="13" t="s">
        <v>86</v>
      </c>
      <c r="AW126" s="13" t="s">
        <v>32</v>
      </c>
      <c r="AX126" s="13" t="s">
        <v>84</v>
      </c>
      <c r="AY126" s="188" t="s">
        <v>202</v>
      </c>
    </row>
    <row r="127" s="2" customFormat="1" ht="16.5" customHeight="1">
      <c r="A127" s="37"/>
      <c r="B127" s="172"/>
      <c r="C127" s="173" t="s">
        <v>94</v>
      </c>
      <c r="D127" s="173" t="s">
        <v>204</v>
      </c>
      <c r="E127" s="174" t="s">
        <v>689</v>
      </c>
      <c r="F127" s="175" t="s">
        <v>690</v>
      </c>
      <c r="G127" s="176" t="s">
        <v>681</v>
      </c>
      <c r="H127" s="177">
        <v>20</v>
      </c>
      <c r="I127" s="178"/>
      <c r="J127" s="179">
        <f>ROUND(I127*H127,2)</f>
        <v>0</v>
      </c>
      <c r="K127" s="175" t="s">
        <v>207</v>
      </c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682</v>
      </c>
      <c r="AT127" s="184" t="s">
        <v>204</v>
      </c>
      <c r="AU127" s="184" t="s">
        <v>86</v>
      </c>
      <c r="AY127" s="18" t="s">
        <v>202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682</v>
      </c>
      <c r="BM127" s="184" t="s">
        <v>691</v>
      </c>
    </row>
    <row r="128" s="13" customFormat="1">
      <c r="A128" s="13"/>
      <c r="B128" s="186"/>
      <c r="C128" s="13"/>
      <c r="D128" s="187" t="s">
        <v>210</v>
      </c>
      <c r="E128" s="188" t="s">
        <v>1</v>
      </c>
      <c r="F128" s="189" t="s">
        <v>688</v>
      </c>
      <c r="G128" s="13"/>
      <c r="H128" s="190">
        <v>20</v>
      </c>
      <c r="I128" s="191"/>
      <c r="J128" s="13"/>
      <c r="K128" s="13"/>
      <c r="L128" s="186"/>
      <c r="M128" s="192"/>
      <c r="N128" s="193"/>
      <c r="O128" s="193"/>
      <c r="P128" s="193"/>
      <c r="Q128" s="193"/>
      <c r="R128" s="193"/>
      <c r="S128" s="193"/>
      <c r="T128" s="19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8" t="s">
        <v>210</v>
      </c>
      <c r="AU128" s="188" t="s">
        <v>86</v>
      </c>
      <c r="AV128" s="13" t="s">
        <v>86</v>
      </c>
      <c r="AW128" s="13" t="s">
        <v>32</v>
      </c>
      <c r="AX128" s="13" t="s">
        <v>84</v>
      </c>
      <c r="AY128" s="188" t="s">
        <v>202</v>
      </c>
    </row>
    <row r="129" s="2" customFormat="1" ht="16.5" customHeight="1">
      <c r="A129" s="37"/>
      <c r="B129" s="172"/>
      <c r="C129" s="173" t="s">
        <v>208</v>
      </c>
      <c r="D129" s="173" t="s">
        <v>204</v>
      </c>
      <c r="E129" s="174" t="s">
        <v>692</v>
      </c>
      <c r="F129" s="175" t="s">
        <v>693</v>
      </c>
      <c r="G129" s="176" t="s">
        <v>681</v>
      </c>
      <c r="H129" s="177">
        <v>30</v>
      </c>
      <c r="I129" s="178"/>
      <c r="J129" s="179">
        <f>ROUND(I129*H129,2)</f>
        <v>0</v>
      </c>
      <c r="K129" s="175" t="s">
        <v>207</v>
      </c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682</v>
      </c>
      <c r="AT129" s="184" t="s">
        <v>204</v>
      </c>
      <c r="AU129" s="184" t="s">
        <v>86</v>
      </c>
      <c r="AY129" s="18" t="s">
        <v>202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682</v>
      </c>
      <c r="BM129" s="184" t="s">
        <v>694</v>
      </c>
    </row>
    <row r="130" s="13" customFormat="1">
      <c r="A130" s="13"/>
      <c r="B130" s="186"/>
      <c r="C130" s="13"/>
      <c r="D130" s="187" t="s">
        <v>210</v>
      </c>
      <c r="E130" s="188" t="s">
        <v>1</v>
      </c>
      <c r="F130" s="189" t="s">
        <v>695</v>
      </c>
      <c r="G130" s="13"/>
      <c r="H130" s="190">
        <v>30</v>
      </c>
      <c r="I130" s="191"/>
      <c r="J130" s="13"/>
      <c r="K130" s="13"/>
      <c r="L130" s="186"/>
      <c r="M130" s="192"/>
      <c r="N130" s="193"/>
      <c r="O130" s="193"/>
      <c r="P130" s="193"/>
      <c r="Q130" s="193"/>
      <c r="R130" s="193"/>
      <c r="S130" s="193"/>
      <c r="T130" s="19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210</v>
      </c>
      <c r="AU130" s="188" t="s">
        <v>86</v>
      </c>
      <c r="AV130" s="13" t="s">
        <v>86</v>
      </c>
      <c r="AW130" s="13" t="s">
        <v>32</v>
      </c>
      <c r="AX130" s="13" t="s">
        <v>84</v>
      </c>
      <c r="AY130" s="188" t="s">
        <v>202</v>
      </c>
    </row>
    <row r="131" s="2" customFormat="1" ht="16.5" customHeight="1">
      <c r="A131" s="37"/>
      <c r="B131" s="172"/>
      <c r="C131" s="173" t="s">
        <v>224</v>
      </c>
      <c r="D131" s="173" t="s">
        <v>204</v>
      </c>
      <c r="E131" s="174" t="s">
        <v>696</v>
      </c>
      <c r="F131" s="175" t="s">
        <v>697</v>
      </c>
      <c r="G131" s="176" t="s">
        <v>681</v>
      </c>
      <c r="H131" s="177">
        <v>20</v>
      </c>
      <c r="I131" s="178"/>
      <c r="J131" s="179">
        <f>ROUND(I131*H131,2)</f>
        <v>0</v>
      </c>
      <c r="K131" s="175" t="s">
        <v>207</v>
      </c>
      <c r="L131" s="38"/>
      <c r="M131" s="180" t="s">
        <v>1</v>
      </c>
      <c r="N131" s="181" t="s">
        <v>41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682</v>
      </c>
      <c r="AT131" s="184" t="s">
        <v>204</v>
      </c>
      <c r="AU131" s="184" t="s">
        <v>86</v>
      </c>
      <c r="AY131" s="18" t="s">
        <v>202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84</v>
      </c>
      <c r="BK131" s="185">
        <f>ROUND(I131*H131,2)</f>
        <v>0</v>
      </c>
      <c r="BL131" s="18" t="s">
        <v>682</v>
      </c>
      <c r="BM131" s="184" t="s">
        <v>698</v>
      </c>
    </row>
    <row r="132" s="13" customFormat="1">
      <c r="A132" s="13"/>
      <c r="B132" s="186"/>
      <c r="C132" s="13"/>
      <c r="D132" s="187" t="s">
        <v>210</v>
      </c>
      <c r="E132" s="188" t="s">
        <v>1</v>
      </c>
      <c r="F132" s="189" t="s">
        <v>699</v>
      </c>
      <c r="G132" s="13"/>
      <c r="H132" s="190">
        <v>20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210</v>
      </c>
      <c r="AU132" s="188" t="s">
        <v>86</v>
      </c>
      <c r="AV132" s="13" t="s">
        <v>86</v>
      </c>
      <c r="AW132" s="13" t="s">
        <v>32</v>
      </c>
      <c r="AX132" s="13" t="s">
        <v>84</v>
      </c>
      <c r="AY132" s="188" t="s">
        <v>202</v>
      </c>
    </row>
    <row r="133" s="12" customFormat="1" ht="22.8" customHeight="1">
      <c r="A133" s="12"/>
      <c r="B133" s="159"/>
      <c r="C133" s="12"/>
      <c r="D133" s="160" t="s">
        <v>75</v>
      </c>
      <c r="E133" s="170" t="s">
        <v>700</v>
      </c>
      <c r="F133" s="170" t="s">
        <v>701</v>
      </c>
      <c r="G133" s="12"/>
      <c r="H133" s="12"/>
      <c r="I133" s="162"/>
      <c r="J133" s="171">
        <f>BK133</f>
        <v>0</v>
      </c>
      <c r="K133" s="12"/>
      <c r="L133" s="159"/>
      <c r="M133" s="164"/>
      <c r="N133" s="165"/>
      <c r="O133" s="165"/>
      <c r="P133" s="166">
        <f>SUM(P134:P145)</f>
        <v>0</v>
      </c>
      <c r="Q133" s="165"/>
      <c r="R133" s="166">
        <f>SUM(R134:R145)</f>
        <v>0</v>
      </c>
      <c r="S133" s="165"/>
      <c r="T133" s="167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224</v>
      </c>
      <c r="AT133" s="168" t="s">
        <v>75</v>
      </c>
      <c r="AU133" s="168" t="s">
        <v>84</v>
      </c>
      <c r="AY133" s="160" t="s">
        <v>202</v>
      </c>
      <c r="BK133" s="169">
        <f>SUM(BK134:BK145)</f>
        <v>0</v>
      </c>
    </row>
    <row r="134" s="2" customFormat="1" ht="16.5" customHeight="1">
      <c r="A134" s="37"/>
      <c r="B134" s="172"/>
      <c r="C134" s="173" t="s">
        <v>112</v>
      </c>
      <c r="D134" s="173" t="s">
        <v>204</v>
      </c>
      <c r="E134" s="174" t="s">
        <v>702</v>
      </c>
      <c r="F134" s="175" t="s">
        <v>701</v>
      </c>
      <c r="G134" s="176" t="s">
        <v>703</v>
      </c>
      <c r="H134" s="177">
        <v>1</v>
      </c>
      <c r="I134" s="178"/>
      <c r="J134" s="179">
        <f>ROUND(I134*H134,2)</f>
        <v>0</v>
      </c>
      <c r="K134" s="175" t="s">
        <v>207</v>
      </c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682</v>
      </c>
      <c r="AT134" s="184" t="s">
        <v>204</v>
      </c>
      <c r="AU134" s="184" t="s">
        <v>86</v>
      </c>
      <c r="AY134" s="18" t="s">
        <v>202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682</v>
      </c>
      <c r="BM134" s="184" t="s">
        <v>704</v>
      </c>
    </row>
    <row r="135" s="13" customFormat="1">
      <c r="A135" s="13"/>
      <c r="B135" s="186"/>
      <c r="C135" s="13"/>
      <c r="D135" s="187" t="s">
        <v>210</v>
      </c>
      <c r="E135" s="188" t="s">
        <v>1</v>
      </c>
      <c r="F135" s="189" t="s">
        <v>705</v>
      </c>
      <c r="G135" s="13"/>
      <c r="H135" s="190">
        <v>1</v>
      </c>
      <c r="I135" s="191"/>
      <c r="J135" s="13"/>
      <c r="K135" s="13"/>
      <c r="L135" s="186"/>
      <c r="M135" s="192"/>
      <c r="N135" s="193"/>
      <c r="O135" s="193"/>
      <c r="P135" s="193"/>
      <c r="Q135" s="193"/>
      <c r="R135" s="193"/>
      <c r="S135" s="193"/>
      <c r="T135" s="19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8" t="s">
        <v>210</v>
      </c>
      <c r="AU135" s="188" t="s">
        <v>86</v>
      </c>
      <c r="AV135" s="13" t="s">
        <v>86</v>
      </c>
      <c r="AW135" s="13" t="s">
        <v>32</v>
      </c>
      <c r="AX135" s="13" t="s">
        <v>84</v>
      </c>
      <c r="AY135" s="188" t="s">
        <v>202</v>
      </c>
    </row>
    <row r="136" s="14" customFormat="1">
      <c r="A136" s="14"/>
      <c r="B136" s="199"/>
      <c r="C136" s="14"/>
      <c r="D136" s="187" t="s">
        <v>210</v>
      </c>
      <c r="E136" s="200" t="s">
        <v>1</v>
      </c>
      <c r="F136" s="201" t="s">
        <v>706</v>
      </c>
      <c r="G136" s="14"/>
      <c r="H136" s="200" t="s">
        <v>1</v>
      </c>
      <c r="I136" s="202"/>
      <c r="J136" s="14"/>
      <c r="K136" s="14"/>
      <c r="L136" s="199"/>
      <c r="M136" s="203"/>
      <c r="N136" s="204"/>
      <c r="O136" s="204"/>
      <c r="P136" s="204"/>
      <c r="Q136" s="204"/>
      <c r="R136" s="204"/>
      <c r="S136" s="204"/>
      <c r="T136" s="20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0" t="s">
        <v>210</v>
      </c>
      <c r="AU136" s="200" t="s">
        <v>86</v>
      </c>
      <c r="AV136" s="14" t="s">
        <v>84</v>
      </c>
      <c r="AW136" s="14" t="s">
        <v>32</v>
      </c>
      <c r="AX136" s="14" t="s">
        <v>76</v>
      </c>
      <c r="AY136" s="200" t="s">
        <v>202</v>
      </c>
    </row>
    <row r="137" s="14" customFormat="1">
      <c r="A137" s="14"/>
      <c r="B137" s="199"/>
      <c r="C137" s="14"/>
      <c r="D137" s="187" t="s">
        <v>210</v>
      </c>
      <c r="E137" s="200" t="s">
        <v>1</v>
      </c>
      <c r="F137" s="201" t="s">
        <v>707</v>
      </c>
      <c r="G137" s="14"/>
      <c r="H137" s="200" t="s">
        <v>1</v>
      </c>
      <c r="I137" s="202"/>
      <c r="J137" s="14"/>
      <c r="K137" s="14"/>
      <c r="L137" s="199"/>
      <c r="M137" s="203"/>
      <c r="N137" s="204"/>
      <c r="O137" s="204"/>
      <c r="P137" s="204"/>
      <c r="Q137" s="204"/>
      <c r="R137" s="204"/>
      <c r="S137" s="204"/>
      <c r="T137" s="20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0" t="s">
        <v>210</v>
      </c>
      <c r="AU137" s="200" t="s">
        <v>86</v>
      </c>
      <c r="AV137" s="14" t="s">
        <v>84</v>
      </c>
      <c r="AW137" s="14" t="s">
        <v>32</v>
      </c>
      <c r="AX137" s="14" t="s">
        <v>76</v>
      </c>
      <c r="AY137" s="200" t="s">
        <v>202</v>
      </c>
    </row>
    <row r="138" s="14" customFormat="1">
      <c r="A138" s="14"/>
      <c r="B138" s="199"/>
      <c r="C138" s="14"/>
      <c r="D138" s="187" t="s">
        <v>210</v>
      </c>
      <c r="E138" s="200" t="s">
        <v>1</v>
      </c>
      <c r="F138" s="201" t="s">
        <v>708</v>
      </c>
      <c r="G138" s="14"/>
      <c r="H138" s="200" t="s">
        <v>1</v>
      </c>
      <c r="I138" s="202"/>
      <c r="J138" s="14"/>
      <c r="K138" s="14"/>
      <c r="L138" s="199"/>
      <c r="M138" s="203"/>
      <c r="N138" s="204"/>
      <c r="O138" s="204"/>
      <c r="P138" s="204"/>
      <c r="Q138" s="204"/>
      <c r="R138" s="204"/>
      <c r="S138" s="204"/>
      <c r="T138" s="20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210</v>
      </c>
      <c r="AU138" s="200" t="s">
        <v>86</v>
      </c>
      <c r="AV138" s="14" t="s">
        <v>84</v>
      </c>
      <c r="AW138" s="14" t="s">
        <v>32</v>
      </c>
      <c r="AX138" s="14" t="s">
        <v>76</v>
      </c>
      <c r="AY138" s="200" t="s">
        <v>202</v>
      </c>
    </row>
    <row r="139" s="14" customFormat="1">
      <c r="A139" s="14"/>
      <c r="B139" s="199"/>
      <c r="C139" s="14"/>
      <c r="D139" s="187" t="s">
        <v>210</v>
      </c>
      <c r="E139" s="200" t="s">
        <v>1</v>
      </c>
      <c r="F139" s="201" t="s">
        <v>709</v>
      </c>
      <c r="G139" s="14"/>
      <c r="H139" s="200" t="s">
        <v>1</v>
      </c>
      <c r="I139" s="202"/>
      <c r="J139" s="14"/>
      <c r="K139" s="14"/>
      <c r="L139" s="199"/>
      <c r="M139" s="203"/>
      <c r="N139" s="204"/>
      <c r="O139" s="204"/>
      <c r="P139" s="204"/>
      <c r="Q139" s="204"/>
      <c r="R139" s="204"/>
      <c r="S139" s="204"/>
      <c r="T139" s="20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210</v>
      </c>
      <c r="AU139" s="200" t="s">
        <v>86</v>
      </c>
      <c r="AV139" s="14" t="s">
        <v>84</v>
      </c>
      <c r="AW139" s="14" t="s">
        <v>32</v>
      </c>
      <c r="AX139" s="14" t="s">
        <v>76</v>
      </c>
      <c r="AY139" s="200" t="s">
        <v>202</v>
      </c>
    </row>
    <row r="140" s="14" customFormat="1">
      <c r="A140" s="14"/>
      <c r="B140" s="199"/>
      <c r="C140" s="14"/>
      <c r="D140" s="187" t="s">
        <v>210</v>
      </c>
      <c r="E140" s="200" t="s">
        <v>1</v>
      </c>
      <c r="F140" s="201" t="s">
        <v>710</v>
      </c>
      <c r="G140" s="14"/>
      <c r="H140" s="200" t="s">
        <v>1</v>
      </c>
      <c r="I140" s="202"/>
      <c r="J140" s="14"/>
      <c r="K140" s="14"/>
      <c r="L140" s="199"/>
      <c r="M140" s="203"/>
      <c r="N140" s="204"/>
      <c r="O140" s="204"/>
      <c r="P140" s="204"/>
      <c r="Q140" s="204"/>
      <c r="R140" s="204"/>
      <c r="S140" s="204"/>
      <c r="T140" s="20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0" t="s">
        <v>210</v>
      </c>
      <c r="AU140" s="200" t="s">
        <v>86</v>
      </c>
      <c r="AV140" s="14" t="s">
        <v>84</v>
      </c>
      <c r="AW140" s="14" t="s">
        <v>32</v>
      </c>
      <c r="AX140" s="14" t="s">
        <v>76</v>
      </c>
      <c r="AY140" s="200" t="s">
        <v>202</v>
      </c>
    </row>
    <row r="141" s="14" customFormat="1">
      <c r="A141" s="14"/>
      <c r="B141" s="199"/>
      <c r="C141" s="14"/>
      <c r="D141" s="187" t="s">
        <v>210</v>
      </c>
      <c r="E141" s="200" t="s">
        <v>1</v>
      </c>
      <c r="F141" s="201" t="s">
        <v>711</v>
      </c>
      <c r="G141" s="14"/>
      <c r="H141" s="200" t="s">
        <v>1</v>
      </c>
      <c r="I141" s="202"/>
      <c r="J141" s="14"/>
      <c r="K141" s="14"/>
      <c r="L141" s="199"/>
      <c r="M141" s="203"/>
      <c r="N141" s="204"/>
      <c r="O141" s="204"/>
      <c r="P141" s="204"/>
      <c r="Q141" s="204"/>
      <c r="R141" s="204"/>
      <c r="S141" s="204"/>
      <c r="T141" s="20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0" t="s">
        <v>210</v>
      </c>
      <c r="AU141" s="200" t="s">
        <v>86</v>
      </c>
      <c r="AV141" s="14" t="s">
        <v>84</v>
      </c>
      <c r="AW141" s="14" t="s">
        <v>32</v>
      </c>
      <c r="AX141" s="14" t="s">
        <v>76</v>
      </c>
      <c r="AY141" s="200" t="s">
        <v>202</v>
      </c>
    </row>
    <row r="142" s="2" customFormat="1" ht="16.5" customHeight="1">
      <c r="A142" s="37"/>
      <c r="B142" s="172"/>
      <c r="C142" s="173" t="s">
        <v>233</v>
      </c>
      <c r="D142" s="173" t="s">
        <v>204</v>
      </c>
      <c r="E142" s="174" t="s">
        <v>712</v>
      </c>
      <c r="F142" s="175" t="s">
        <v>713</v>
      </c>
      <c r="G142" s="176" t="s">
        <v>703</v>
      </c>
      <c r="H142" s="177">
        <v>1</v>
      </c>
      <c r="I142" s="178"/>
      <c r="J142" s="179">
        <f>ROUND(I142*H142,2)</f>
        <v>0</v>
      </c>
      <c r="K142" s="175" t="s">
        <v>207</v>
      </c>
      <c r="L142" s="38"/>
      <c r="M142" s="180" t="s">
        <v>1</v>
      </c>
      <c r="N142" s="181" t="s">
        <v>41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682</v>
      </c>
      <c r="AT142" s="184" t="s">
        <v>204</v>
      </c>
      <c r="AU142" s="184" t="s">
        <v>86</v>
      </c>
      <c r="AY142" s="18" t="s">
        <v>202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84</v>
      </c>
      <c r="BK142" s="185">
        <f>ROUND(I142*H142,2)</f>
        <v>0</v>
      </c>
      <c r="BL142" s="18" t="s">
        <v>682</v>
      </c>
      <c r="BM142" s="184" t="s">
        <v>714</v>
      </c>
    </row>
    <row r="143" s="14" customFormat="1">
      <c r="A143" s="14"/>
      <c r="B143" s="199"/>
      <c r="C143" s="14"/>
      <c r="D143" s="187" t="s">
        <v>210</v>
      </c>
      <c r="E143" s="200" t="s">
        <v>1</v>
      </c>
      <c r="F143" s="201" t="s">
        <v>715</v>
      </c>
      <c r="G143" s="14"/>
      <c r="H143" s="200" t="s">
        <v>1</v>
      </c>
      <c r="I143" s="202"/>
      <c r="J143" s="14"/>
      <c r="K143" s="14"/>
      <c r="L143" s="199"/>
      <c r="M143" s="203"/>
      <c r="N143" s="204"/>
      <c r="O143" s="204"/>
      <c r="P143" s="204"/>
      <c r="Q143" s="204"/>
      <c r="R143" s="204"/>
      <c r="S143" s="204"/>
      <c r="T143" s="20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210</v>
      </c>
      <c r="AU143" s="200" t="s">
        <v>86</v>
      </c>
      <c r="AV143" s="14" t="s">
        <v>84</v>
      </c>
      <c r="AW143" s="14" t="s">
        <v>32</v>
      </c>
      <c r="AX143" s="14" t="s">
        <v>76</v>
      </c>
      <c r="AY143" s="200" t="s">
        <v>202</v>
      </c>
    </row>
    <row r="144" s="14" customFormat="1">
      <c r="A144" s="14"/>
      <c r="B144" s="199"/>
      <c r="C144" s="14"/>
      <c r="D144" s="187" t="s">
        <v>210</v>
      </c>
      <c r="E144" s="200" t="s">
        <v>1</v>
      </c>
      <c r="F144" s="201" t="s">
        <v>716</v>
      </c>
      <c r="G144" s="14"/>
      <c r="H144" s="200" t="s">
        <v>1</v>
      </c>
      <c r="I144" s="202"/>
      <c r="J144" s="14"/>
      <c r="K144" s="14"/>
      <c r="L144" s="199"/>
      <c r="M144" s="203"/>
      <c r="N144" s="204"/>
      <c r="O144" s="204"/>
      <c r="P144" s="204"/>
      <c r="Q144" s="204"/>
      <c r="R144" s="204"/>
      <c r="S144" s="204"/>
      <c r="T144" s="20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0" t="s">
        <v>210</v>
      </c>
      <c r="AU144" s="200" t="s">
        <v>86</v>
      </c>
      <c r="AV144" s="14" t="s">
        <v>84</v>
      </c>
      <c r="AW144" s="14" t="s">
        <v>32</v>
      </c>
      <c r="AX144" s="14" t="s">
        <v>76</v>
      </c>
      <c r="AY144" s="200" t="s">
        <v>202</v>
      </c>
    </row>
    <row r="145" s="13" customFormat="1">
      <c r="A145" s="13"/>
      <c r="B145" s="186"/>
      <c r="C145" s="13"/>
      <c r="D145" s="187" t="s">
        <v>210</v>
      </c>
      <c r="E145" s="188" t="s">
        <v>1</v>
      </c>
      <c r="F145" s="189" t="s">
        <v>84</v>
      </c>
      <c r="G145" s="13"/>
      <c r="H145" s="190">
        <v>1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210</v>
      </c>
      <c r="AU145" s="188" t="s">
        <v>86</v>
      </c>
      <c r="AV145" s="13" t="s">
        <v>86</v>
      </c>
      <c r="AW145" s="13" t="s">
        <v>32</v>
      </c>
      <c r="AX145" s="13" t="s">
        <v>84</v>
      </c>
      <c r="AY145" s="188" t="s">
        <v>202</v>
      </c>
    </row>
    <row r="146" s="12" customFormat="1" ht="22.8" customHeight="1">
      <c r="A146" s="12"/>
      <c r="B146" s="159"/>
      <c r="C146" s="12"/>
      <c r="D146" s="160" t="s">
        <v>75</v>
      </c>
      <c r="E146" s="170" t="s">
        <v>717</v>
      </c>
      <c r="F146" s="170" t="s">
        <v>718</v>
      </c>
      <c r="G146" s="12"/>
      <c r="H146" s="12"/>
      <c r="I146" s="162"/>
      <c r="J146" s="171">
        <f>BK146</f>
        <v>0</v>
      </c>
      <c r="K146" s="12"/>
      <c r="L146" s="159"/>
      <c r="M146" s="164"/>
      <c r="N146" s="165"/>
      <c r="O146" s="165"/>
      <c r="P146" s="166">
        <f>SUM(P147:P149)</f>
        <v>0</v>
      </c>
      <c r="Q146" s="165"/>
      <c r="R146" s="166">
        <f>SUM(R147:R149)</f>
        <v>0</v>
      </c>
      <c r="S146" s="165"/>
      <c r="T146" s="167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224</v>
      </c>
      <c r="AT146" s="168" t="s">
        <v>75</v>
      </c>
      <c r="AU146" s="168" t="s">
        <v>84</v>
      </c>
      <c r="AY146" s="160" t="s">
        <v>202</v>
      </c>
      <c r="BK146" s="169">
        <f>SUM(BK147:BK149)</f>
        <v>0</v>
      </c>
    </row>
    <row r="147" s="2" customFormat="1" ht="16.5" customHeight="1">
      <c r="A147" s="37"/>
      <c r="B147" s="172"/>
      <c r="C147" s="173" t="s">
        <v>237</v>
      </c>
      <c r="D147" s="173" t="s">
        <v>204</v>
      </c>
      <c r="E147" s="174" t="s">
        <v>719</v>
      </c>
      <c r="F147" s="175" t="s">
        <v>720</v>
      </c>
      <c r="G147" s="176" t="s">
        <v>681</v>
      </c>
      <c r="H147" s="177">
        <v>36</v>
      </c>
      <c r="I147" s="178"/>
      <c r="J147" s="179">
        <f>ROUND(I147*H147,2)</f>
        <v>0</v>
      </c>
      <c r="K147" s="175" t="s">
        <v>207</v>
      </c>
      <c r="L147" s="38"/>
      <c r="M147" s="180" t="s">
        <v>1</v>
      </c>
      <c r="N147" s="181" t="s">
        <v>41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682</v>
      </c>
      <c r="AT147" s="184" t="s">
        <v>204</v>
      </c>
      <c r="AU147" s="184" t="s">
        <v>86</v>
      </c>
      <c r="AY147" s="18" t="s">
        <v>202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84</v>
      </c>
      <c r="BK147" s="185">
        <f>ROUND(I147*H147,2)</f>
        <v>0</v>
      </c>
      <c r="BL147" s="18" t="s">
        <v>682</v>
      </c>
      <c r="BM147" s="184" t="s">
        <v>721</v>
      </c>
    </row>
    <row r="148" s="14" customFormat="1">
      <c r="A148" s="14"/>
      <c r="B148" s="199"/>
      <c r="C148" s="14"/>
      <c r="D148" s="187" t="s">
        <v>210</v>
      </c>
      <c r="E148" s="200" t="s">
        <v>1</v>
      </c>
      <c r="F148" s="201" t="s">
        <v>722</v>
      </c>
      <c r="G148" s="14"/>
      <c r="H148" s="200" t="s">
        <v>1</v>
      </c>
      <c r="I148" s="202"/>
      <c r="J148" s="14"/>
      <c r="K148" s="14"/>
      <c r="L148" s="199"/>
      <c r="M148" s="203"/>
      <c r="N148" s="204"/>
      <c r="O148" s="204"/>
      <c r="P148" s="204"/>
      <c r="Q148" s="204"/>
      <c r="R148" s="204"/>
      <c r="S148" s="204"/>
      <c r="T148" s="20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210</v>
      </c>
      <c r="AU148" s="200" t="s">
        <v>86</v>
      </c>
      <c r="AV148" s="14" t="s">
        <v>84</v>
      </c>
      <c r="AW148" s="14" t="s">
        <v>32</v>
      </c>
      <c r="AX148" s="14" t="s">
        <v>76</v>
      </c>
      <c r="AY148" s="200" t="s">
        <v>202</v>
      </c>
    </row>
    <row r="149" s="13" customFormat="1">
      <c r="A149" s="13"/>
      <c r="B149" s="186"/>
      <c r="C149" s="13"/>
      <c r="D149" s="187" t="s">
        <v>210</v>
      </c>
      <c r="E149" s="188" t="s">
        <v>1</v>
      </c>
      <c r="F149" s="189" t="s">
        <v>723</v>
      </c>
      <c r="G149" s="13"/>
      <c r="H149" s="190">
        <v>36</v>
      </c>
      <c r="I149" s="191"/>
      <c r="J149" s="13"/>
      <c r="K149" s="13"/>
      <c r="L149" s="186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210</v>
      </c>
      <c r="AU149" s="188" t="s">
        <v>86</v>
      </c>
      <c r="AV149" s="13" t="s">
        <v>86</v>
      </c>
      <c r="AW149" s="13" t="s">
        <v>32</v>
      </c>
      <c r="AX149" s="13" t="s">
        <v>84</v>
      </c>
      <c r="AY149" s="188" t="s">
        <v>202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38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724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30. 1. 2021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9"/>
      <c r="B9" s="150"/>
      <c r="C9" s="151" t="s">
        <v>57</v>
      </c>
      <c r="D9" s="152" t="s">
        <v>58</v>
      </c>
      <c r="E9" s="152" t="s">
        <v>190</v>
      </c>
      <c r="F9" s="153" t="s">
        <v>725</v>
      </c>
      <c r="G9" s="149"/>
      <c r="H9" s="150"/>
    </row>
    <row r="10" s="2" customFormat="1" ht="26.4" customHeight="1">
      <c r="A10" s="37"/>
      <c r="B10" s="38"/>
      <c r="C10" s="227" t="s">
        <v>726</v>
      </c>
      <c r="D10" s="227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28" t="s">
        <v>99</v>
      </c>
      <c r="D11" s="229" t="s">
        <v>100</v>
      </c>
      <c r="E11" s="230" t="s">
        <v>92</v>
      </c>
      <c r="F11" s="231">
        <v>3962</v>
      </c>
      <c r="G11" s="37"/>
      <c r="H11" s="38"/>
    </row>
    <row r="12" s="2" customFormat="1" ht="16.8" customHeight="1">
      <c r="A12" s="37"/>
      <c r="B12" s="38"/>
      <c r="C12" s="232" t="s">
        <v>1</v>
      </c>
      <c r="D12" s="232" t="s">
        <v>727</v>
      </c>
      <c r="E12" s="18" t="s">
        <v>1</v>
      </c>
      <c r="F12" s="233">
        <v>0</v>
      </c>
      <c r="G12" s="37"/>
      <c r="H12" s="38"/>
    </row>
    <row r="13" s="2" customFormat="1" ht="16.8" customHeight="1">
      <c r="A13" s="37"/>
      <c r="B13" s="38"/>
      <c r="C13" s="232" t="s">
        <v>1</v>
      </c>
      <c r="D13" s="232" t="s">
        <v>136</v>
      </c>
      <c r="E13" s="18" t="s">
        <v>1</v>
      </c>
      <c r="F13" s="233">
        <v>3962</v>
      </c>
      <c r="G13" s="37"/>
      <c r="H13" s="38"/>
    </row>
    <row r="14" s="2" customFormat="1" ht="16.8" customHeight="1">
      <c r="A14" s="37"/>
      <c r="B14" s="38"/>
      <c r="C14" s="234" t="s">
        <v>728</v>
      </c>
      <c r="D14" s="37"/>
      <c r="E14" s="37"/>
      <c r="F14" s="37"/>
      <c r="G14" s="37"/>
      <c r="H14" s="38"/>
    </row>
    <row r="15" s="2" customFormat="1" ht="16.8" customHeight="1">
      <c r="A15" s="37"/>
      <c r="B15" s="38"/>
      <c r="C15" s="232" t="s">
        <v>218</v>
      </c>
      <c r="D15" s="232" t="s">
        <v>219</v>
      </c>
      <c r="E15" s="18" t="s">
        <v>92</v>
      </c>
      <c r="F15" s="233">
        <v>4160.1000000000004</v>
      </c>
      <c r="G15" s="37"/>
      <c r="H15" s="38"/>
    </row>
    <row r="16" s="2" customFormat="1" ht="16.8" customHeight="1">
      <c r="A16" s="37"/>
      <c r="B16" s="38"/>
      <c r="C16" s="232" t="s">
        <v>230</v>
      </c>
      <c r="D16" s="232" t="s">
        <v>231</v>
      </c>
      <c r="E16" s="18" t="s">
        <v>92</v>
      </c>
      <c r="F16" s="233">
        <v>3962</v>
      </c>
      <c r="G16" s="37"/>
      <c r="H16" s="38"/>
    </row>
    <row r="17" s="2" customFormat="1" ht="16.8" customHeight="1">
      <c r="A17" s="37"/>
      <c r="B17" s="38"/>
      <c r="C17" s="232" t="s">
        <v>234</v>
      </c>
      <c r="D17" s="232" t="s">
        <v>235</v>
      </c>
      <c r="E17" s="18" t="s">
        <v>92</v>
      </c>
      <c r="F17" s="233">
        <v>3962</v>
      </c>
      <c r="G17" s="37"/>
      <c r="H17" s="38"/>
    </row>
    <row r="18" s="2" customFormat="1" ht="16.8" customHeight="1">
      <c r="A18" s="37"/>
      <c r="B18" s="38"/>
      <c r="C18" s="228" t="s">
        <v>95</v>
      </c>
      <c r="D18" s="229" t="s">
        <v>96</v>
      </c>
      <c r="E18" s="230" t="s">
        <v>92</v>
      </c>
      <c r="F18" s="231">
        <v>200</v>
      </c>
      <c r="G18" s="37"/>
      <c r="H18" s="38"/>
    </row>
    <row r="19" s="2" customFormat="1" ht="16.8" customHeight="1">
      <c r="A19" s="37"/>
      <c r="B19" s="38"/>
      <c r="C19" s="232" t="s">
        <v>1</v>
      </c>
      <c r="D19" s="232" t="s">
        <v>727</v>
      </c>
      <c r="E19" s="18" t="s">
        <v>1</v>
      </c>
      <c r="F19" s="233">
        <v>0</v>
      </c>
      <c r="G19" s="37"/>
      <c r="H19" s="38"/>
    </row>
    <row r="20" s="2" customFormat="1" ht="16.8" customHeight="1">
      <c r="A20" s="37"/>
      <c r="B20" s="38"/>
      <c r="C20" s="232" t="s">
        <v>1</v>
      </c>
      <c r="D20" s="232" t="s">
        <v>340</v>
      </c>
      <c r="E20" s="18" t="s">
        <v>1</v>
      </c>
      <c r="F20" s="233">
        <v>200</v>
      </c>
      <c r="G20" s="37"/>
      <c r="H20" s="38"/>
    </row>
    <row r="21" s="2" customFormat="1" ht="16.8" customHeight="1">
      <c r="A21" s="37"/>
      <c r="B21" s="38"/>
      <c r="C21" s="234" t="s">
        <v>728</v>
      </c>
      <c r="D21" s="37"/>
      <c r="E21" s="37"/>
      <c r="F21" s="37"/>
      <c r="G21" s="37"/>
      <c r="H21" s="38"/>
    </row>
    <row r="22" s="2" customFormat="1" ht="16.8" customHeight="1">
      <c r="A22" s="37"/>
      <c r="B22" s="38"/>
      <c r="C22" s="232" t="s">
        <v>205</v>
      </c>
      <c r="D22" s="232" t="s">
        <v>206</v>
      </c>
      <c r="E22" s="18" t="s">
        <v>92</v>
      </c>
      <c r="F22" s="233">
        <v>200</v>
      </c>
      <c r="G22" s="37"/>
      <c r="H22" s="38"/>
    </row>
    <row r="23" s="2" customFormat="1" ht="16.8" customHeight="1">
      <c r="A23" s="37"/>
      <c r="B23" s="38"/>
      <c r="C23" s="232" t="s">
        <v>214</v>
      </c>
      <c r="D23" s="232" t="s">
        <v>215</v>
      </c>
      <c r="E23" s="18" t="s">
        <v>92</v>
      </c>
      <c r="F23" s="233">
        <v>313</v>
      </c>
      <c r="G23" s="37"/>
      <c r="H23" s="38"/>
    </row>
    <row r="24" s="2" customFormat="1" ht="16.8" customHeight="1">
      <c r="A24" s="37"/>
      <c r="B24" s="38"/>
      <c r="C24" s="228" t="s">
        <v>90</v>
      </c>
      <c r="D24" s="229" t="s">
        <v>91</v>
      </c>
      <c r="E24" s="230" t="s">
        <v>92</v>
      </c>
      <c r="F24" s="231">
        <v>113</v>
      </c>
      <c r="G24" s="37"/>
      <c r="H24" s="38"/>
    </row>
    <row r="25" s="2" customFormat="1" ht="16.8" customHeight="1">
      <c r="A25" s="37"/>
      <c r="B25" s="38"/>
      <c r="C25" s="232" t="s">
        <v>1</v>
      </c>
      <c r="D25" s="232" t="s">
        <v>727</v>
      </c>
      <c r="E25" s="18" t="s">
        <v>1</v>
      </c>
      <c r="F25" s="233">
        <v>0</v>
      </c>
      <c r="G25" s="37"/>
      <c r="H25" s="38"/>
    </row>
    <row r="26" s="2" customFormat="1" ht="16.8" customHeight="1">
      <c r="A26" s="37"/>
      <c r="B26" s="38"/>
      <c r="C26" s="232" t="s">
        <v>1</v>
      </c>
      <c r="D26" s="232" t="s">
        <v>341</v>
      </c>
      <c r="E26" s="18" t="s">
        <v>1</v>
      </c>
      <c r="F26" s="233">
        <v>113</v>
      </c>
      <c r="G26" s="37"/>
      <c r="H26" s="38"/>
    </row>
    <row r="27" s="2" customFormat="1" ht="16.8" customHeight="1">
      <c r="A27" s="37"/>
      <c r="B27" s="38"/>
      <c r="C27" s="234" t="s">
        <v>728</v>
      </c>
      <c r="D27" s="37"/>
      <c r="E27" s="37"/>
      <c r="F27" s="37"/>
      <c r="G27" s="37"/>
      <c r="H27" s="38"/>
    </row>
    <row r="28" s="2" customFormat="1" ht="16.8" customHeight="1">
      <c r="A28" s="37"/>
      <c r="B28" s="38"/>
      <c r="C28" s="232" t="s">
        <v>211</v>
      </c>
      <c r="D28" s="232" t="s">
        <v>212</v>
      </c>
      <c r="E28" s="18" t="s">
        <v>92</v>
      </c>
      <c r="F28" s="233">
        <v>113</v>
      </c>
      <c r="G28" s="37"/>
      <c r="H28" s="38"/>
    </row>
    <row r="29" s="2" customFormat="1" ht="16.8" customHeight="1">
      <c r="A29" s="37"/>
      <c r="B29" s="38"/>
      <c r="C29" s="232" t="s">
        <v>214</v>
      </c>
      <c r="D29" s="232" t="s">
        <v>215</v>
      </c>
      <c r="E29" s="18" t="s">
        <v>92</v>
      </c>
      <c r="F29" s="233">
        <v>313</v>
      </c>
      <c r="G29" s="37"/>
      <c r="H29" s="38"/>
    </row>
    <row r="30" s="2" customFormat="1" ht="16.8" customHeight="1">
      <c r="A30" s="37"/>
      <c r="B30" s="38"/>
      <c r="C30" s="228" t="s">
        <v>127</v>
      </c>
      <c r="D30" s="229" t="s">
        <v>128</v>
      </c>
      <c r="E30" s="230" t="s">
        <v>129</v>
      </c>
      <c r="F30" s="231">
        <v>12</v>
      </c>
      <c r="G30" s="37"/>
      <c r="H30" s="38"/>
    </row>
    <row r="31" s="2" customFormat="1" ht="16.8" customHeight="1">
      <c r="A31" s="37"/>
      <c r="B31" s="38"/>
      <c r="C31" s="232" t="s">
        <v>1</v>
      </c>
      <c r="D31" s="232" t="s">
        <v>729</v>
      </c>
      <c r="E31" s="18" t="s">
        <v>1</v>
      </c>
      <c r="F31" s="233">
        <v>0</v>
      </c>
      <c r="G31" s="37"/>
      <c r="H31" s="38"/>
    </row>
    <row r="32" s="2" customFormat="1" ht="16.8" customHeight="1">
      <c r="A32" s="37"/>
      <c r="B32" s="38"/>
      <c r="C32" s="232" t="s">
        <v>1</v>
      </c>
      <c r="D32" s="232" t="s">
        <v>730</v>
      </c>
      <c r="E32" s="18" t="s">
        <v>1</v>
      </c>
      <c r="F32" s="233">
        <v>12</v>
      </c>
      <c r="G32" s="37"/>
      <c r="H32" s="38"/>
    </row>
    <row r="33" s="2" customFormat="1" ht="16.8" customHeight="1">
      <c r="A33" s="37"/>
      <c r="B33" s="38"/>
      <c r="C33" s="234" t="s">
        <v>728</v>
      </c>
      <c r="D33" s="37"/>
      <c r="E33" s="37"/>
      <c r="F33" s="37"/>
      <c r="G33" s="37"/>
      <c r="H33" s="38"/>
    </row>
    <row r="34" s="2" customFormat="1" ht="16.8" customHeight="1">
      <c r="A34" s="37"/>
      <c r="B34" s="38"/>
      <c r="C34" s="232" t="s">
        <v>300</v>
      </c>
      <c r="D34" s="232" t="s">
        <v>301</v>
      </c>
      <c r="E34" s="18" t="s">
        <v>104</v>
      </c>
      <c r="F34" s="233">
        <v>1.44</v>
      </c>
      <c r="G34" s="37"/>
      <c r="H34" s="38"/>
    </row>
    <row r="35" s="2" customFormat="1" ht="16.8" customHeight="1">
      <c r="A35" s="37"/>
      <c r="B35" s="38"/>
      <c r="C35" s="232" t="s">
        <v>358</v>
      </c>
      <c r="D35" s="232" t="s">
        <v>359</v>
      </c>
      <c r="E35" s="18" t="s">
        <v>104</v>
      </c>
      <c r="F35" s="233">
        <v>2.1600000000000001</v>
      </c>
      <c r="G35" s="37"/>
      <c r="H35" s="38"/>
    </row>
    <row r="36" s="2" customFormat="1" ht="16.8" customHeight="1">
      <c r="A36" s="37"/>
      <c r="B36" s="38"/>
      <c r="C36" s="232" t="s">
        <v>436</v>
      </c>
      <c r="D36" s="232" t="s">
        <v>437</v>
      </c>
      <c r="E36" s="18" t="s">
        <v>129</v>
      </c>
      <c r="F36" s="233">
        <v>12</v>
      </c>
      <c r="G36" s="37"/>
      <c r="H36" s="38"/>
    </row>
    <row r="37" s="2" customFormat="1" ht="16.8" customHeight="1">
      <c r="A37" s="37"/>
      <c r="B37" s="38"/>
      <c r="C37" s="228" t="s">
        <v>162</v>
      </c>
      <c r="D37" s="229" t="s">
        <v>163</v>
      </c>
      <c r="E37" s="230" t="s">
        <v>92</v>
      </c>
      <c r="F37" s="231">
        <v>180</v>
      </c>
      <c r="G37" s="37"/>
      <c r="H37" s="38"/>
    </row>
    <row r="38" s="2" customFormat="1" ht="16.8" customHeight="1">
      <c r="A38" s="37"/>
      <c r="B38" s="38"/>
      <c r="C38" s="232" t="s">
        <v>1</v>
      </c>
      <c r="D38" s="232" t="s">
        <v>731</v>
      </c>
      <c r="E38" s="18" t="s">
        <v>1</v>
      </c>
      <c r="F38" s="233">
        <v>0</v>
      </c>
      <c r="G38" s="37"/>
      <c r="H38" s="38"/>
    </row>
    <row r="39" s="2" customFormat="1" ht="16.8" customHeight="1">
      <c r="A39" s="37"/>
      <c r="B39" s="38"/>
      <c r="C39" s="232" t="s">
        <v>1</v>
      </c>
      <c r="D39" s="232" t="s">
        <v>164</v>
      </c>
      <c r="E39" s="18" t="s">
        <v>1</v>
      </c>
      <c r="F39" s="233">
        <v>180</v>
      </c>
      <c r="G39" s="37"/>
      <c r="H39" s="38"/>
    </row>
    <row r="40" s="2" customFormat="1" ht="16.8" customHeight="1">
      <c r="A40" s="37"/>
      <c r="B40" s="38"/>
      <c r="C40" s="234" t="s">
        <v>728</v>
      </c>
      <c r="D40" s="37"/>
      <c r="E40" s="37"/>
      <c r="F40" s="37"/>
      <c r="G40" s="37"/>
      <c r="H40" s="38"/>
    </row>
    <row r="41" s="2" customFormat="1" ht="16.8" customHeight="1">
      <c r="A41" s="37"/>
      <c r="B41" s="38"/>
      <c r="C41" s="232" t="s">
        <v>337</v>
      </c>
      <c r="D41" s="232" t="s">
        <v>338</v>
      </c>
      <c r="E41" s="18" t="s">
        <v>92</v>
      </c>
      <c r="F41" s="233">
        <v>4776</v>
      </c>
      <c r="G41" s="37"/>
      <c r="H41" s="38"/>
    </row>
    <row r="42" s="2" customFormat="1" ht="16.8" customHeight="1">
      <c r="A42" s="37"/>
      <c r="B42" s="38"/>
      <c r="C42" s="232" t="s">
        <v>364</v>
      </c>
      <c r="D42" s="232" t="s">
        <v>365</v>
      </c>
      <c r="E42" s="18" t="s">
        <v>92</v>
      </c>
      <c r="F42" s="233">
        <v>8530.2000000000007</v>
      </c>
      <c r="G42" s="37"/>
      <c r="H42" s="38"/>
    </row>
    <row r="43" s="2" customFormat="1" ht="16.8" customHeight="1">
      <c r="A43" s="37"/>
      <c r="B43" s="38"/>
      <c r="C43" s="232" t="s">
        <v>403</v>
      </c>
      <c r="D43" s="232" t="s">
        <v>404</v>
      </c>
      <c r="E43" s="18" t="s">
        <v>92</v>
      </c>
      <c r="F43" s="233">
        <v>200</v>
      </c>
      <c r="G43" s="37"/>
      <c r="H43" s="38"/>
    </row>
    <row r="44" s="2" customFormat="1">
      <c r="A44" s="37"/>
      <c r="B44" s="38"/>
      <c r="C44" s="232" t="s">
        <v>416</v>
      </c>
      <c r="D44" s="232" t="s">
        <v>417</v>
      </c>
      <c r="E44" s="18" t="s">
        <v>92</v>
      </c>
      <c r="F44" s="233">
        <v>200</v>
      </c>
      <c r="G44" s="37"/>
      <c r="H44" s="38"/>
    </row>
    <row r="45" s="2" customFormat="1" ht="16.8" customHeight="1">
      <c r="A45" s="37"/>
      <c r="B45" s="38"/>
      <c r="C45" s="232" t="s">
        <v>408</v>
      </c>
      <c r="D45" s="232" t="s">
        <v>409</v>
      </c>
      <c r="E45" s="18" t="s">
        <v>92</v>
      </c>
      <c r="F45" s="233">
        <v>180</v>
      </c>
      <c r="G45" s="37"/>
      <c r="H45" s="38"/>
    </row>
    <row r="46" s="2" customFormat="1" ht="16.8" customHeight="1">
      <c r="A46" s="37"/>
      <c r="B46" s="38"/>
      <c r="C46" s="228" t="s">
        <v>147</v>
      </c>
      <c r="D46" s="229" t="s">
        <v>148</v>
      </c>
      <c r="E46" s="230" t="s">
        <v>92</v>
      </c>
      <c r="F46" s="231">
        <v>20</v>
      </c>
      <c r="G46" s="37"/>
      <c r="H46" s="38"/>
    </row>
    <row r="47" s="2" customFormat="1" ht="16.8" customHeight="1">
      <c r="A47" s="37"/>
      <c r="B47" s="38"/>
      <c r="C47" s="232" t="s">
        <v>1</v>
      </c>
      <c r="D47" s="232" t="s">
        <v>731</v>
      </c>
      <c r="E47" s="18" t="s">
        <v>1</v>
      </c>
      <c r="F47" s="233">
        <v>0</v>
      </c>
      <c r="G47" s="37"/>
      <c r="H47" s="38"/>
    </row>
    <row r="48" s="2" customFormat="1" ht="16.8" customHeight="1">
      <c r="A48" s="37"/>
      <c r="B48" s="38"/>
      <c r="C48" s="232" t="s">
        <v>1</v>
      </c>
      <c r="D48" s="232" t="s">
        <v>149</v>
      </c>
      <c r="E48" s="18" t="s">
        <v>1</v>
      </c>
      <c r="F48" s="233">
        <v>20</v>
      </c>
      <c r="G48" s="37"/>
      <c r="H48" s="38"/>
    </row>
    <row r="49" s="2" customFormat="1" ht="16.8" customHeight="1">
      <c r="A49" s="37"/>
      <c r="B49" s="38"/>
      <c r="C49" s="234" t="s">
        <v>728</v>
      </c>
      <c r="D49" s="37"/>
      <c r="E49" s="37"/>
      <c r="F49" s="37"/>
      <c r="G49" s="37"/>
      <c r="H49" s="38"/>
    </row>
    <row r="50" s="2" customFormat="1" ht="16.8" customHeight="1">
      <c r="A50" s="37"/>
      <c r="B50" s="38"/>
      <c r="C50" s="232" t="s">
        <v>337</v>
      </c>
      <c r="D50" s="232" t="s">
        <v>338</v>
      </c>
      <c r="E50" s="18" t="s">
        <v>92</v>
      </c>
      <c r="F50" s="233">
        <v>4776</v>
      </c>
      <c r="G50" s="37"/>
      <c r="H50" s="38"/>
    </row>
    <row r="51" s="2" customFormat="1" ht="16.8" customHeight="1">
      <c r="A51" s="37"/>
      <c r="B51" s="38"/>
      <c r="C51" s="232" t="s">
        <v>364</v>
      </c>
      <c r="D51" s="232" t="s">
        <v>365</v>
      </c>
      <c r="E51" s="18" t="s">
        <v>92</v>
      </c>
      <c r="F51" s="233">
        <v>8530.2000000000007</v>
      </c>
      <c r="G51" s="37"/>
      <c r="H51" s="38"/>
    </row>
    <row r="52" s="2" customFormat="1" ht="16.8" customHeight="1">
      <c r="A52" s="37"/>
      <c r="B52" s="38"/>
      <c r="C52" s="232" t="s">
        <v>403</v>
      </c>
      <c r="D52" s="232" t="s">
        <v>404</v>
      </c>
      <c r="E52" s="18" t="s">
        <v>92</v>
      </c>
      <c r="F52" s="233">
        <v>200</v>
      </c>
      <c r="G52" s="37"/>
      <c r="H52" s="38"/>
    </row>
    <row r="53" s="2" customFormat="1">
      <c r="A53" s="37"/>
      <c r="B53" s="38"/>
      <c r="C53" s="232" t="s">
        <v>416</v>
      </c>
      <c r="D53" s="232" t="s">
        <v>417</v>
      </c>
      <c r="E53" s="18" t="s">
        <v>92</v>
      </c>
      <c r="F53" s="233">
        <v>200</v>
      </c>
      <c r="G53" s="37"/>
      <c r="H53" s="38"/>
    </row>
    <row r="54" s="2" customFormat="1" ht="16.8" customHeight="1">
      <c r="A54" s="37"/>
      <c r="B54" s="38"/>
      <c r="C54" s="232" t="s">
        <v>412</v>
      </c>
      <c r="D54" s="232" t="s">
        <v>413</v>
      </c>
      <c r="E54" s="18" t="s">
        <v>92</v>
      </c>
      <c r="F54" s="233">
        <v>20</v>
      </c>
      <c r="G54" s="37"/>
      <c r="H54" s="38"/>
    </row>
    <row r="55" s="2" customFormat="1" ht="16.8" customHeight="1">
      <c r="A55" s="37"/>
      <c r="B55" s="38"/>
      <c r="C55" s="228" t="s">
        <v>165</v>
      </c>
      <c r="D55" s="229" t="s">
        <v>166</v>
      </c>
      <c r="E55" s="230" t="s">
        <v>92</v>
      </c>
      <c r="F55" s="231">
        <v>103</v>
      </c>
      <c r="G55" s="37"/>
      <c r="H55" s="38"/>
    </row>
    <row r="56" s="2" customFormat="1" ht="16.8" customHeight="1">
      <c r="A56" s="37"/>
      <c r="B56" s="38"/>
      <c r="C56" s="232" t="s">
        <v>1</v>
      </c>
      <c r="D56" s="232" t="s">
        <v>731</v>
      </c>
      <c r="E56" s="18" t="s">
        <v>1</v>
      </c>
      <c r="F56" s="233">
        <v>0</v>
      </c>
      <c r="G56" s="37"/>
      <c r="H56" s="38"/>
    </row>
    <row r="57" s="2" customFormat="1" ht="16.8" customHeight="1">
      <c r="A57" s="37"/>
      <c r="B57" s="38"/>
      <c r="C57" s="232" t="s">
        <v>1</v>
      </c>
      <c r="D57" s="232" t="s">
        <v>167</v>
      </c>
      <c r="E57" s="18" t="s">
        <v>1</v>
      </c>
      <c r="F57" s="233">
        <v>103</v>
      </c>
      <c r="G57" s="37"/>
      <c r="H57" s="38"/>
    </row>
    <row r="58" s="2" customFormat="1" ht="16.8" customHeight="1">
      <c r="A58" s="37"/>
      <c r="B58" s="38"/>
      <c r="C58" s="234" t="s">
        <v>728</v>
      </c>
      <c r="D58" s="37"/>
      <c r="E58" s="37"/>
      <c r="F58" s="37"/>
      <c r="G58" s="37"/>
      <c r="H58" s="38"/>
    </row>
    <row r="59" s="2" customFormat="1" ht="16.8" customHeight="1">
      <c r="A59" s="37"/>
      <c r="B59" s="38"/>
      <c r="C59" s="232" t="s">
        <v>337</v>
      </c>
      <c r="D59" s="232" t="s">
        <v>338</v>
      </c>
      <c r="E59" s="18" t="s">
        <v>92</v>
      </c>
      <c r="F59" s="233">
        <v>4776</v>
      </c>
      <c r="G59" s="37"/>
      <c r="H59" s="38"/>
    </row>
    <row r="60" s="2" customFormat="1" ht="16.8" customHeight="1">
      <c r="A60" s="37"/>
      <c r="B60" s="38"/>
      <c r="C60" s="232" t="s">
        <v>370</v>
      </c>
      <c r="D60" s="232" t="s">
        <v>371</v>
      </c>
      <c r="E60" s="18" t="s">
        <v>92</v>
      </c>
      <c r="F60" s="233">
        <v>113</v>
      </c>
      <c r="G60" s="37"/>
      <c r="H60" s="38"/>
    </row>
    <row r="61" s="2" customFormat="1" ht="16.8" customHeight="1">
      <c r="A61" s="37"/>
      <c r="B61" s="38"/>
      <c r="C61" s="232" t="s">
        <v>420</v>
      </c>
      <c r="D61" s="232" t="s">
        <v>421</v>
      </c>
      <c r="E61" s="18" t="s">
        <v>92</v>
      </c>
      <c r="F61" s="233">
        <v>113</v>
      </c>
      <c r="G61" s="37"/>
      <c r="H61" s="38"/>
    </row>
    <row r="62" s="2" customFormat="1">
      <c r="A62" s="37"/>
      <c r="B62" s="38"/>
      <c r="C62" s="232" t="s">
        <v>431</v>
      </c>
      <c r="D62" s="232" t="s">
        <v>432</v>
      </c>
      <c r="E62" s="18" t="s">
        <v>92</v>
      </c>
      <c r="F62" s="233">
        <v>113</v>
      </c>
      <c r="G62" s="37"/>
      <c r="H62" s="38"/>
    </row>
    <row r="63" s="2" customFormat="1" ht="16.8" customHeight="1">
      <c r="A63" s="37"/>
      <c r="B63" s="38"/>
      <c r="C63" s="232" t="s">
        <v>424</v>
      </c>
      <c r="D63" s="232" t="s">
        <v>425</v>
      </c>
      <c r="E63" s="18" t="s">
        <v>92</v>
      </c>
      <c r="F63" s="233">
        <v>103</v>
      </c>
      <c r="G63" s="37"/>
      <c r="H63" s="38"/>
    </row>
    <row r="64" s="2" customFormat="1" ht="16.8" customHeight="1">
      <c r="A64" s="37"/>
      <c r="B64" s="38"/>
      <c r="C64" s="228" t="s">
        <v>150</v>
      </c>
      <c r="D64" s="229" t="s">
        <v>151</v>
      </c>
      <c r="E64" s="230" t="s">
        <v>92</v>
      </c>
      <c r="F64" s="231">
        <v>10</v>
      </c>
      <c r="G64" s="37"/>
      <c r="H64" s="38"/>
    </row>
    <row r="65" s="2" customFormat="1" ht="16.8" customHeight="1">
      <c r="A65" s="37"/>
      <c r="B65" s="38"/>
      <c r="C65" s="232" t="s">
        <v>1</v>
      </c>
      <c r="D65" s="232" t="s">
        <v>731</v>
      </c>
      <c r="E65" s="18" t="s">
        <v>1</v>
      </c>
      <c r="F65" s="233">
        <v>0</v>
      </c>
      <c r="G65" s="37"/>
      <c r="H65" s="38"/>
    </row>
    <row r="66" s="2" customFormat="1" ht="16.8" customHeight="1">
      <c r="A66" s="37"/>
      <c r="B66" s="38"/>
      <c r="C66" s="232" t="s">
        <v>1</v>
      </c>
      <c r="D66" s="232" t="s">
        <v>152</v>
      </c>
      <c r="E66" s="18" t="s">
        <v>1</v>
      </c>
      <c r="F66" s="233">
        <v>10</v>
      </c>
      <c r="G66" s="37"/>
      <c r="H66" s="38"/>
    </row>
    <row r="67" s="2" customFormat="1" ht="16.8" customHeight="1">
      <c r="A67" s="37"/>
      <c r="B67" s="38"/>
      <c r="C67" s="234" t="s">
        <v>728</v>
      </c>
      <c r="D67" s="37"/>
      <c r="E67" s="37"/>
      <c r="F67" s="37"/>
      <c r="G67" s="37"/>
      <c r="H67" s="38"/>
    </row>
    <row r="68" s="2" customFormat="1" ht="16.8" customHeight="1">
      <c r="A68" s="37"/>
      <c r="B68" s="38"/>
      <c r="C68" s="232" t="s">
        <v>337</v>
      </c>
      <c r="D68" s="232" t="s">
        <v>338</v>
      </c>
      <c r="E68" s="18" t="s">
        <v>92</v>
      </c>
      <c r="F68" s="233">
        <v>4776</v>
      </c>
      <c r="G68" s="37"/>
      <c r="H68" s="38"/>
    </row>
    <row r="69" s="2" customFormat="1" ht="16.8" customHeight="1">
      <c r="A69" s="37"/>
      <c r="B69" s="38"/>
      <c r="C69" s="232" t="s">
        <v>370</v>
      </c>
      <c r="D69" s="232" t="s">
        <v>371</v>
      </c>
      <c r="E69" s="18" t="s">
        <v>92</v>
      </c>
      <c r="F69" s="233">
        <v>113</v>
      </c>
      <c r="G69" s="37"/>
      <c r="H69" s="38"/>
    </row>
    <row r="70" s="2" customFormat="1" ht="16.8" customHeight="1">
      <c r="A70" s="37"/>
      <c r="B70" s="38"/>
      <c r="C70" s="232" t="s">
        <v>420</v>
      </c>
      <c r="D70" s="232" t="s">
        <v>421</v>
      </c>
      <c r="E70" s="18" t="s">
        <v>92</v>
      </c>
      <c r="F70" s="233">
        <v>113</v>
      </c>
      <c r="G70" s="37"/>
      <c r="H70" s="38"/>
    </row>
    <row r="71" s="2" customFormat="1">
      <c r="A71" s="37"/>
      <c r="B71" s="38"/>
      <c r="C71" s="232" t="s">
        <v>431</v>
      </c>
      <c r="D71" s="232" t="s">
        <v>432</v>
      </c>
      <c r="E71" s="18" t="s">
        <v>92</v>
      </c>
      <c r="F71" s="233">
        <v>113</v>
      </c>
      <c r="G71" s="37"/>
      <c r="H71" s="38"/>
    </row>
    <row r="72" s="2" customFormat="1" ht="16.8" customHeight="1">
      <c r="A72" s="37"/>
      <c r="B72" s="38"/>
      <c r="C72" s="232" t="s">
        <v>424</v>
      </c>
      <c r="D72" s="232" t="s">
        <v>425</v>
      </c>
      <c r="E72" s="18" t="s">
        <v>92</v>
      </c>
      <c r="F72" s="233">
        <v>10</v>
      </c>
      <c r="G72" s="37"/>
      <c r="H72" s="38"/>
    </row>
    <row r="73" s="2" customFormat="1" ht="16.8" customHeight="1">
      <c r="A73" s="37"/>
      <c r="B73" s="38"/>
      <c r="C73" s="228" t="s">
        <v>136</v>
      </c>
      <c r="D73" s="229" t="s">
        <v>137</v>
      </c>
      <c r="E73" s="230" t="s">
        <v>92</v>
      </c>
      <c r="F73" s="231">
        <v>3962</v>
      </c>
      <c r="G73" s="37"/>
      <c r="H73" s="38"/>
    </row>
    <row r="74" s="2" customFormat="1" ht="16.8" customHeight="1">
      <c r="A74" s="37"/>
      <c r="B74" s="38"/>
      <c r="C74" s="232" t="s">
        <v>1</v>
      </c>
      <c r="D74" s="232" t="s">
        <v>731</v>
      </c>
      <c r="E74" s="18" t="s">
        <v>1</v>
      </c>
      <c r="F74" s="233">
        <v>0</v>
      </c>
      <c r="G74" s="37"/>
      <c r="H74" s="38"/>
    </row>
    <row r="75" s="2" customFormat="1" ht="16.8" customHeight="1">
      <c r="A75" s="37"/>
      <c r="B75" s="38"/>
      <c r="C75" s="232" t="s">
        <v>1</v>
      </c>
      <c r="D75" s="232" t="s">
        <v>732</v>
      </c>
      <c r="E75" s="18" t="s">
        <v>1</v>
      </c>
      <c r="F75" s="233">
        <v>3962</v>
      </c>
      <c r="G75" s="37"/>
      <c r="H75" s="38"/>
    </row>
    <row r="76" s="2" customFormat="1" ht="16.8" customHeight="1">
      <c r="A76" s="37"/>
      <c r="B76" s="38"/>
      <c r="C76" s="234" t="s">
        <v>728</v>
      </c>
      <c r="D76" s="37"/>
      <c r="E76" s="37"/>
      <c r="F76" s="37"/>
      <c r="G76" s="37"/>
      <c r="H76" s="38"/>
    </row>
    <row r="77" s="2" customFormat="1" ht="16.8" customHeight="1">
      <c r="A77" s="37"/>
      <c r="B77" s="38"/>
      <c r="C77" s="232" t="s">
        <v>337</v>
      </c>
      <c r="D77" s="232" t="s">
        <v>338</v>
      </c>
      <c r="E77" s="18" t="s">
        <v>92</v>
      </c>
      <c r="F77" s="233">
        <v>4776</v>
      </c>
      <c r="G77" s="37"/>
      <c r="H77" s="38"/>
    </row>
    <row r="78" s="2" customFormat="1" ht="16.8" customHeight="1">
      <c r="A78" s="37"/>
      <c r="B78" s="38"/>
      <c r="C78" s="232" t="s">
        <v>364</v>
      </c>
      <c r="D78" s="232" t="s">
        <v>365</v>
      </c>
      <c r="E78" s="18" t="s">
        <v>92</v>
      </c>
      <c r="F78" s="233">
        <v>8530.2000000000007</v>
      </c>
      <c r="G78" s="37"/>
      <c r="H78" s="38"/>
    </row>
    <row r="79" s="2" customFormat="1" ht="16.8" customHeight="1">
      <c r="A79" s="37"/>
      <c r="B79" s="38"/>
      <c r="C79" s="232" t="s">
        <v>380</v>
      </c>
      <c r="D79" s="232" t="s">
        <v>381</v>
      </c>
      <c r="E79" s="18" t="s">
        <v>92</v>
      </c>
      <c r="F79" s="233">
        <v>3962</v>
      </c>
      <c r="G79" s="37"/>
      <c r="H79" s="38"/>
    </row>
    <row r="80" s="2" customFormat="1" ht="16.8" customHeight="1">
      <c r="A80" s="37"/>
      <c r="B80" s="38"/>
      <c r="C80" s="232" t="s">
        <v>385</v>
      </c>
      <c r="D80" s="232" t="s">
        <v>386</v>
      </c>
      <c r="E80" s="18" t="s">
        <v>92</v>
      </c>
      <c r="F80" s="233">
        <v>3962</v>
      </c>
      <c r="G80" s="37"/>
      <c r="H80" s="38"/>
    </row>
    <row r="81" s="2" customFormat="1" ht="16.8" customHeight="1">
      <c r="A81" s="37"/>
      <c r="B81" s="38"/>
      <c r="C81" s="232" t="s">
        <v>390</v>
      </c>
      <c r="D81" s="232" t="s">
        <v>391</v>
      </c>
      <c r="E81" s="18" t="s">
        <v>92</v>
      </c>
      <c r="F81" s="233">
        <v>3962</v>
      </c>
      <c r="G81" s="37"/>
      <c r="H81" s="38"/>
    </row>
    <row r="82" s="2" customFormat="1">
      <c r="A82" s="37"/>
      <c r="B82" s="38"/>
      <c r="C82" s="232" t="s">
        <v>394</v>
      </c>
      <c r="D82" s="232" t="s">
        <v>395</v>
      </c>
      <c r="E82" s="18" t="s">
        <v>92</v>
      </c>
      <c r="F82" s="233">
        <v>3962</v>
      </c>
      <c r="G82" s="37"/>
      <c r="H82" s="38"/>
    </row>
    <row r="83" s="2" customFormat="1" ht="16.8" customHeight="1">
      <c r="A83" s="37"/>
      <c r="B83" s="38"/>
      <c r="C83" s="232" t="s">
        <v>398</v>
      </c>
      <c r="D83" s="232" t="s">
        <v>399</v>
      </c>
      <c r="E83" s="18" t="s">
        <v>92</v>
      </c>
      <c r="F83" s="233">
        <v>3962</v>
      </c>
      <c r="G83" s="37"/>
      <c r="H83" s="38"/>
    </row>
    <row r="84" s="2" customFormat="1" ht="16.8" customHeight="1">
      <c r="A84" s="37"/>
      <c r="B84" s="38"/>
      <c r="C84" s="228" t="s">
        <v>156</v>
      </c>
      <c r="D84" s="229" t="s">
        <v>157</v>
      </c>
      <c r="E84" s="230" t="s">
        <v>92</v>
      </c>
      <c r="F84" s="231">
        <v>501</v>
      </c>
      <c r="G84" s="37"/>
      <c r="H84" s="38"/>
    </row>
    <row r="85" s="2" customFormat="1" ht="16.8" customHeight="1">
      <c r="A85" s="37"/>
      <c r="B85" s="38"/>
      <c r="C85" s="232" t="s">
        <v>1</v>
      </c>
      <c r="D85" s="232" t="s">
        <v>158</v>
      </c>
      <c r="E85" s="18" t="s">
        <v>1</v>
      </c>
      <c r="F85" s="233">
        <v>501</v>
      </c>
      <c r="G85" s="37"/>
      <c r="H85" s="38"/>
    </row>
    <row r="86" s="2" customFormat="1" ht="16.8" customHeight="1">
      <c r="A86" s="37"/>
      <c r="B86" s="38"/>
      <c r="C86" s="234" t="s">
        <v>728</v>
      </c>
      <c r="D86" s="37"/>
      <c r="E86" s="37"/>
      <c r="F86" s="37"/>
      <c r="G86" s="37"/>
      <c r="H86" s="38"/>
    </row>
    <row r="87" s="2" customFormat="1" ht="16.8" customHeight="1">
      <c r="A87" s="37"/>
      <c r="B87" s="38"/>
      <c r="C87" s="232" t="s">
        <v>337</v>
      </c>
      <c r="D87" s="232" t="s">
        <v>338</v>
      </c>
      <c r="E87" s="18" t="s">
        <v>92</v>
      </c>
      <c r="F87" s="233">
        <v>4776</v>
      </c>
      <c r="G87" s="37"/>
      <c r="H87" s="38"/>
    </row>
    <row r="88" s="2" customFormat="1" ht="16.8" customHeight="1">
      <c r="A88" s="37"/>
      <c r="B88" s="38"/>
      <c r="C88" s="232" t="s">
        <v>375</v>
      </c>
      <c r="D88" s="232" t="s">
        <v>376</v>
      </c>
      <c r="E88" s="18" t="s">
        <v>92</v>
      </c>
      <c r="F88" s="233">
        <v>551.10000000000002</v>
      </c>
      <c r="G88" s="37"/>
      <c r="H88" s="38"/>
    </row>
    <row r="89" s="2" customFormat="1" ht="16.8" customHeight="1">
      <c r="A89" s="37"/>
      <c r="B89" s="38"/>
      <c r="C89" s="228" t="s">
        <v>153</v>
      </c>
      <c r="D89" s="229" t="s">
        <v>154</v>
      </c>
      <c r="E89" s="230" t="s">
        <v>129</v>
      </c>
      <c r="F89" s="231">
        <v>900</v>
      </c>
      <c r="G89" s="37"/>
      <c r="H89" s="38"/>
    </row>
    <row r="90" s="2" customFormat="1" ht="16.8" customHeight="1">
      <c r="A90" s="37"/>
      <c r="B90" s="38"/>
      <c r="C90" s="232" t="s">
        <v>1</v>
      </c>
      <c r="D90" s="232" t="s">
        <v>155</v>
      </c>
      <c r="E90" s="18" t="s">
        <v>1</v>
      </c>
      <c r="F90" s="233">
        <v>900</v>
      </c>
      <c r="G90" s="37"/>
      <c r="H90" s="38"/>
    </row>
    <row r="91" s="2" customFormat="1" ht="16.8" customHeight="1">
      <c r="A91" s="37"/>
      <c r="B91" s="38"/>
      <c r="C91" s="234" t="s">
        <v>728</v>
      </c>
      <c r="D91" s="37"/>
      <c r="E91" s="37"/>
      <c r="F91" s="37"/>
      <c r="G91" s="37"/>
      <c r="H91" s="38"/>
    </row>
    <row r="92" s="2" customFormat="1" ht="16.8" customHeight="1">
      <c r="A92" s="37"/>
      <c r="B92" s="38"/>
      <c r="C92" s="232" t="s">
        <v>225</v>
      </c>
      <c r="D92" s="232" t="s">
        <v>226</v>
      </c>
      <c r="E92" s="18" t="s">
        <v>92</v>
      </c>
      <c r="F92" s="233">
        <v>225</v>
      </c>
      <c r="G92" s="37"/>
      <c r="H92" s="38"/>
    </row>
    <row r="93" s="2" customFormat="1" ht="16.8" customHeight="1">
      <c r="A93" s="37"/>
      <c r="B93" s="38"/>
      <c r="C93" s="232" t="s">
        <v>544</v>
      </c>
      <c r="D93" s="232" t="s">
        <v>545</v>
      </c>
      <c r="E93" s="18" t="s">
        <v>129</v>
      </c>
      <c r="F93" s="233">
        <v>900</v>
      </c>
      <c r="G93" s="37"/>
      <c r="H93" s="38"/>
    </row>
    <row r="94" s="2" customFormat="1" ht="16.8" customHeight="1">
      <c r="A94" s="37"/>
      <c r="B94" s="38"/>
      <c r="C94" s="232" t="s">
        <v>578</v>
      </c>
      <c r="D94" s="232" t="s">
        <v>579</v>
      </c>
      <c r="E94" s="18" t="s">
        <v>104</v>
      </c>
      <c r="F94" s="233">
        <v>8.0999999999999996</v>
      </c>
      <c r="G94" s="37"/>
      <c r="H94" s="38"/>
    </row>
    <row r="95" s="2" customFormat="1" ht="16.8" customHeight="1">
      <c r="A95" s="37"/>
      <c r="B95" s="38"/>
      <c r="C95" s="228" t="s">
        <v>131</v>
      </c>
      <c r="D95" s="229" t="s">
        <v>125</v>
      </c>
      <c r="E95" s="230" t="s">
        <v>104</v>
      </c>
      <c r="F95" s="231">
        <v>1.44</v>
      </c>
      <c r="G95" s="37"/>
      <c r="H95" s="38"/>
    </row>
    <row r="96" s="2" customFormat="1" ht="16.8" customHeight="1">
      <c r="A96" s="37"/>
      <c r="B96" s="38"/>
      <c r="C96" s="232" t="s">
        <v>131</v>
      </c>
      <c r="D96" s="232" t="s">
        <v>303</v>
      </c>
      <c r="E96" s="18" t="s">
        <v>1</v>
      </c>
      <c r="F96" s="233">
        <v>1.44</v>
      </c>
      <c r="G96" s="37"/>
      <c r="H96" s="38"/>
    </row>
    <row r="97" s="2" customFormat="1" ht="16.8" customHeight="1">
      <c r="A97" s="37"/>
      <c r="B97" s="38"/>
      <c r="C97" s="234" t="s">
        <v>728</v>
      </c>
      <c r="D97" s="37"/>
      <c r="E97" s="37"/>
      <c r="F97" s="37"/>
      <c r="G97" s="37"/>
      <c r="H97" s="38"/>
    </row>
    <row r="98" s="2" customFormat="1" ht="16.8" customHeight="1">
      <c r="A98" s="37"/>
      <c r="B98" s="38"/>
      <c r="C98" s="232" t="s">
        <v>300</v>
      </c>
      <c r="D98" s="232" t="s">
        <v>301</v>
      </c>
      <c r="E98" s="18" t="s">
        <v>104</v>
      </c>
      <c r="F98" s="233">
        <v>1.44</v>
      </c>
      <c r="G98" s="37"/>
      <c r="H98" s="38"/>
    </row>
    <row r="99" s="2" customFormat="1" ht="16.8" customHeight="1">
      <c r="A99" s="37"/>
      <c r="B99" s="38"/>
      <c r="C99" s="232" t="s">
        <v>306</v>
      </c>
      <c r="D99" s="232" t="s">
        <v>307</v>
      </c>
      <c r="E99" s="18" t="s">
        <v>284</v>
      </c>
      <c r="F99" s="233">
        <v>23.134</v>
      </c>
      <c r="G99" s="37"/>
      <c r="H99" s="38"/>
    </row>
    <row r="100" s="2" customFormat="1" ht="16.8" customHeight="1">
      <c r="A100" s="37"/>
      <c r="B100" s="38"/>
      <c r="C100" s="228" t="s">
        <v>159</v>
      </c>
      <c r="D100" s="229" t="s">
        <v>160</v>
      </c>
      <c r="E100" s="230" t="s">
        <v>129</v>
      </c>
      <c r="F100" s="231">
        <v>63</v>
      </c>
      <c r="G100" s="37"/>
      <c r="H100" s="38"/>
    </row>
    <row r="101" s="2" customFormat="1" ht="16.8" customHeight="1">
      <c r="A101" s="37"/>
      <c r="B101" s="38"/>
      <c r="C101" s="232" t="s">
        <v>159</v>
      </c>
      <c r="D101" s="232" t="s">
        <v>161</v>
      </c>
      <c r="E101" s="18" t="s">
        <v>1</v>
      </c>
      <c r="F101" s="233">
        <v>63</v>
      </c>
      <c r="G101" s="37"/>
      <c r="H101" s="38"/>
    </row>
    <row r="102" s="2" customFormat="1" ht="16.8" customHeight="1">
      <c r="A102" s="37"/>
      <c r="B102" s="38"/>
      <c r="C102" s="234" t="s">
        <v>728</v>
      </c>
      <c r="D102" s="37"/>
      <c r="E102" s="37"/>
      <c r="F102" s="37"/>
      <c r="G102" s="37"/>
      <c r="H102" s="38"/>
    </row>
    <row r="103" s="2" customFormat="1" ht="16.8" customHeight="1">
      <c r="A103" s="37"/>
      <c r="B103" s="38"/>
      <c r="C103" s="232" t="s">
        <v>540</v>
      </c>
      <c r="D103" s="232" t="s">
        <v>541</v>
      </c>
      <c r="E103" s="18" t="s">
        <v>129</v>
      </c>
      <c r="F103" s="233">
        <v>63</v>
      </c>
      <c r="G103" s="37"/>
      <c r="H103" s="38"/>
    </row>
    <row r="104" s="2" customFormat="1" ht="16.8" customHeight="1">
      <c r="A104" s="37"/>
      <c r="B104" s="38"/>
      <c r="C104" s="232" t="s">
        <v>247</v>
      </c>
      <c r="D104" s="232" t="s">
        <v>248</v>
      </c>
      <c r="E104" s="18" t="s">
        <v>129</v>
      </c>
      <c r="F104" s="233">
        <v>63</v>
      </c>
      <c r="G104" s="37"/>
      <c r="H104" s="38"/>
    </row>
    <row r="105" s="2" customFormat="1">
      <c r="A105" s="37"/>
      <c r="B105" s="38"/>
      <c r="C105" s="232" t="s">
        <v>536</v>
      </c>
      <c r="D105" s="232" t="s">
        <v>537</v>
      </c>
      <c r="E105" s="18" t="s">
        <v>129</v>
      </c>
      <c r="F105" s="233">
        <v>63</v>
      </c>
      <c r="G105" s="37"/>
      <c r="H105" s="38"/>
    </row>
    <row r="106" s="2" customFormat="1" ht="16.8" customHeight="1">
      <c r="A106" s="37"/>
      <c r="B106" s="38"/>
      <c r="C106" s="228" t="s">
        <v>106</v>
      </c>
      <c r="D106" s="229" t="s">
        <v>107</v>
      </c>
      <c r="E106" s="230" t="s">
        <v>104</v>
      </c>
      <c r="F106" s="231">
        <v>72.400000000000006</v>
      </c>
      <c r="G106" s="37"/>
      <c r="H106" s="38"/>
    </row>
    <row r="107" s="2" customFormat="1" ht="16.8" customHeight="1">
      <c r="A107" s="37"/>
      <c r="B107" s="38"/>
      <c r="C107" s="232" t="s">
        <v>1</v>
      </c>
      <c r="D107" s="232" t="s">
        <v>727</v>
      </c>
      <c r="E107" s="18" t="s">
        <v>1</v>
      </c>
      <c r="F107" s="233">
        <v>0</v>
      </c>
      <c r="G107" s="37"/>
      <c r="H107" s="38"/>
    </row>
    <row r="108" s="2" customFormat="1" ht="16.8" customHeight="1">
      <c r="A108" s="37"/>
      <c r="B108" s="38"/>
      <c r="C108" s="232" t="s">
        <v>1</v>
      </c>
      <c r="D108" s="232" t="s">
        <v>330</v>
      </c>
      <c r="E108" s="18" t="s">
        <v>1</v>
      </c>
      <c r="F108" s="233">
        <v>72.400000000000006</v>
      </c>
      <c r="G108" s="37"/>
      <c r="H108" s="38"/>
    </row>
    <row r="109" s="2" customFormat="1" ht="16.8" customHeight="1">
      <c r="A109" s="37"/>
      <c r="B109" s="38"/>
      <c r="C109" s="234" t="s">
        <v>728</v>
      </c>
      <c r="D109" s="37"/>
      <c r="E109" s="37"/>
      <c r="F109" s="37"/>
      <c r="G109" s="37"/>
      <c r="H109" s="38"/>
    </row>
    <row r="110" s="2" customFormat="1">
      <c r="A110" s="37"/>
      <c r="B110" s="38"/>
      <c r="C110" s="232" t="s">
        <v>255</v>
      </c>
      <c r="D110" s="232" t="s">
        <v>256</v>
      </c>
      <c r="E110" s="18" t="s">
        <v>104</v>
      </c>
      <c r="F110" s="233">
        <v>72.400000000000006</v>
      </c>
      <c r="G110" s="37"/>
      <c r="H110" s="38"/>
    </row>
    <row r="111" s="2" customFormat="1">
      <c r="A111" s="37"/>
      <c r="B111" s="38"/>
      <c r="C111" s="232" t="s">
        <v>273</v>
      </c>
      <c r="D111" s="232" t="s">
        <v>274</v>
      </c>
      <c r="E111" s="18" t="s">
        <v>104</v>
      </c>
      <c r="F111" s="233">
        <v>72.400000000000006</v>
      </c>
      <c r="G111" s="37"/>
      <c r="H111" s="38"/>
    </row>
    <row r="112" s="2" customFormat="1" ht="16.8" customHeight="1">
      <c r="A112" s="37"/>
      <c r="B112" s="38"/>
      <c r="C112" s="228" t="s">
        <v>102</v>
      </c>
      <c r="D112" s="229" t="s">
        <v>103</v>
      </c>
      <c r="E112" s="230" t="s">
        <v>104</v>
      </c>
      <c r="F112" s="231">
        <v>125.25</v>
      </c>
      <c r="G112" s="37"/>
      <c r="H112" s="38"/>
    </row>
    <row r="113" s="2" customFormat="1" ht="16.8" customHeight="1">
      <c r="A113" s="37"/>
      <c r="B113" s="38"/>
      <c r="C113" s="232" t="s">
        <v>1</v>
      </c>
      <c r="D113" s="232" t="s">
        <v>727</v>
      </c>
      <c r="E113" s="18" t="s">
        <v>1</v>
      </c>
      <c r="F113" s="233">
        <v>0</v>
      </c>
      <c r="G113" s="37"/>
      <c r="H113" s="38"/>
    </row>
    <row r="114" s="2" customFormat="1" ht="16.8" customHeight="1">
      <c r="A114" s="37"/>
      <c r="B114" s="38"/>
      <c r="C114" s="232" t="s">
        <v>1</v>
      </c>
      <c r="D114" s="232" t="s">
        <v>733</v>
      </c>
      <c r="E114" s="18" t="s">
        <v>1</v>
      </c>
      <c r="F114" s="233">
        <v>125.25</v>
      </c>
      <c r="G114" s="37"/>
      <c r="H114" s="38"/>
    </row>
    <row r="115" s="2" customFormat="1" ht="16.8" customHeight="1">
      <c r="A115" s="37"/>
      <c r="B115" s="38"/>
      <c r="C115" s="234" t="s">
        <v>728</v>
      </c>
      <c r="D115" s="37"/>
      <c r="E115" s="37"/>
      <c r="F115" s="37"/>
      <c r="G115" s="37"/>
      <c r="H115" s="38"/>
    </row>
    <row r="116" s="2" customFormat="1" ht="16.8" customHeight="1">
      <c r="A116" s="37"/>
      <c r="B116" s="38"/>
      <c r="C116" s="232" t="s">
        <v>250</v>
      </c>
      <c r="D116" s="232" t="s">
        <v>251</v>
      </c>
      <c r="E116" s="18" t="s">
        <v>104</v>
      </c>
      <c r="F116" s="233">
        <v>62.625</v>
      </c>
      <c r="G116" s="37"/>
      <c r="H116" s="38"/>
    </row>
    <row r="117" s="2" customFormat="1">
      <c r="A117" s="37"/>
      <c r="B117" s="38"/>
      <c r="C117" s="232" t="s">
        <v>259</v>
      </c>
      <c r="D117" s="232" t="s">
        <v>260</v>
      </c>
      <c r="E117" s="18" t="s">
        <v>104</v>
      </c>
      <c r="F117" s="233">
        <v>125.25</v>
      </c>
      <c r="G117" s="37"/>
      <c r="H117" s="38"/>
    </row>
    <row r="118" s="2" customFormat="1">
      <c r="A118" s="37"/>
      <c r="B118" s="38"/>
      <c r="C118" s="232" t="s">
        <v>277</v>
      </c>
      <c r="D118" s="232" t="s">
        <v>278</v>
      </c>
      <c r="E118" s="18" t="s">
        <v>104</v>
      </c>
      <c r="F118" s="233">
        <v>133.88999999999999</v>
      </c>
      <c r="G118" s="37"/>
      <c r="H118" s="38"/>
    </row>
    <row r="119" s="2" customFormat="1" ht="16.8" customHeight="1">
      <c r="A119" s="37"/>
      <c r="B119" s="38"/>
      <c r="C119" s="228" t="s">
        <v>118</v>
      </c>
      <c r="D119" s="229" t="s">
        <v>119</v>
      </c>
      <c r="E119" s="230" t="s">
        <v>104</v>
      </c>
      <c r="F119" s="231">
        <v>72.400000000000006</v>
      </c>
      <c r="G119" s="37"/>
      <c r="H119" s="38"/>
    </row>
    <row r="120" s="2" customFormat="1" ht="16.8" customHeight="1">
      <c r="A120" s="37"/>
      <c r="B120" s="38"/>
      <c r="C120" s="232" t="s">
        <v>118</v>
      </c>
      <c r="D120" s="232" t="s">
        <v>106</v>
      </c>
      <c r="E120" s="18" t="s">
        <v>1</v>
      </c>
      <c r="F120" s="233">
        <v>72.400000000000006</v>
      </c>
      <c r="G120" s="37"/>
      <c r="H120" s="38"/>
    </row>
    <row r="121" s="2" customFormat="1" ht="16.8" customHeight="1">
      <c r="A121" s="37"/>
      <c r="B121" s="38"/>
      <c r="C121" s="234" t="s">
        <v>728</v>
      </c>
      <c r="D121" s="37"/>
      <c r="E121" s="37"/>
      <c r="F121" s="37"/>
      <c r="G121" s="37"/>
      <c r="H121" s="38"/>
    </row>
    <row r="122" s="2" customFormat="1">
      <c r="A122" s="37"/>
      <c r="B122" s="38"/>
      <c r="C122" s="232" t="s">
        <v>273</v>
      </c>
      <c r="D122" s="232" t="s">
        <v>274</v>
      </c>
      <c r="E122" s="18" t="s">
        <v>104</v>
      </c>
      <c r="F122" s="233">
        <v>72.400000000000006</v>
      </c>
      <c r="G122" s="37"/>
      <c r="H122" s="38"/>
    </row>
    <row r="123" s="2" customFormat="1">
      <c r="A123" s="37"/>
      <c r="B123" s="38"/>
      <c r="C123" s="232" t="s">
        <v>282</v>
      </c>
      <c r="D123" s="232" t="s">
        <v>283</v>
      </c>
      <c r="E123" s="18" t="s">
        <v>284</v>
      </c>
      <c r="F123" s="233">
        <v>361.00799999999998</v>
      </c>
      <c r="G123" s="37"/>
      <c r="H123" s="38"/>
    </row>
    <row r="124" s="2" customFormat="1" ht="16.8" customHeight="1">
      <c r="A124" s="37"/>
      <c r="B124" s="38"/>
      <c r="C124" s="232" t="s">
        <v>290</v>
      </c>
      <c r="D124" s="232" t="s">
        <v>291</v>
      </c>
      <c r="E124" s="18" t="s">
        <v>104</v>
      </c>
      <c r="F124" s="233">
        <v>206.28999999999999</v>
      </c>
      <c r="G124" s="37"/>
      <c r="H124" s="38"/>
    </row>
    <row r="125" s="2" customFormat="1" ht="16.8" customHeight="1">
      <c r="A125" s="37"/>
      <c r="B125" s="38"/>
      <c r="C125" s="228" t="s">
        <v>120</v>
      </c>
      <c r="D125" s="229" t="s">
        <v>119</v>
      </c>
      <c r="E125" s="230" t="s">
        <v>104</v>
      </c>
      <c r="F125" s="231">
        <v>133.88999999999999</v>
      </c>
      <c r="G125" s="37"/>
      <c r="H125" s="38"/>
    </row>
    <row r="126" s="2" customFormat="1" ht="16.8" customHeight="1">
      <c r="A126" s="37"/>
      <c r="B126" s="38"/>
      <c r="C126" s="232" t="s">
        <v>120</v>
      </c>
      <c r="D126" s="232" t="s">
        <v>280</v>
      </c>
      <c r="E126" s="18" t="s">
        <v>1</v>
      </c>
      <c r="F126" s="233">
        <v>133.88999999999999</v>
      </c>
      <c r="G126" s="37"/>
      <c r="H126" s="38"/>
    </row>
    <row r="127" s="2" customFormat="1" ht="16.8" customHeight="1">
      <c r="A127" s="37"/>
      <c r="B127" s="38"/>
      <c r="C127" s="234" t="s">
        <v>728</v>
      </c>
      <c r="D127" s="37"/>
      <c r="E127" s="37"/>
      <c r="F127" s="37"/>
      <c r="G127" s="37"/>
      <c r="H127" s="38"/>
    </row>
    <row r="128" s="2" customFormat="1">
      <c r="A128" s="37"/>
      <c r="B128" s="38"/>
      <c r="C128" s="232" t="s">
        <v>277</v>
      </c>
      <c r="D128" s="232" t="s">
        <v>278</v>
      </c>
      <c r="E128" s="18" t="s">
        <v>104</v>
      </c>
      <c r="F128" s="233">
        <v>133.88999999999999</v>
      </c>
      <c r="G128" s="37"/>
      <c r="H128" s="38"/>
    </row>
    <row r="129" s="2" customFormat="1">
      <c r="A129" s="37"/>
      <c r="B129" s="38"/>
      <c r="C129" s="232" t="s">
        <v>282</v>
      </c>
      <c r="D129" s="232" t="s">
        <v>283</v>
      </c>
      <c r="E129" s="18" t="s">
        <v>284</v>
      </c>
      <c r="F129" s="233">
        <v>361.00799999999998</v>
      </c>
      <c r="G129" s="37"/>
      <c r="H129" s="38"/>
    </row>
    <row r="130" s="2" customFormat="1" ht="16.8" customHeight="1">
      <c r="A130" s="37"/>
      <c r="B130" s="38"/>
      <c r="C130" s="232" t="s">
        <v>290</v>
      </c>
      <c r="D130" s="232" t="s">
        <v>291</v>
      </c>
      <c r="E130" s="18" t="s">
        <v>104</v>
      </c>
      <c r="F130" s="233">
        <v>206.28999999999999</v>
      </c>
      <c r="G130" s="37"/>
      <c r="H130" s="38"/>
    </row>
    <row r="131" s="2" customFormat="1" ht="16.8" customHeight="1">
      <c r="A131" s="37"/>
      <c r="B131" s="38"/>
      <c r="C131" s="228" t="s">
        <v>114</v>
      </c>
      <c r="D131" s="229" t="s">
        <v>115</v>
      </c>
      <c r="E131" s="230" t="s">
        <v>104</v>
      </c>
      <c r="F131" s="231">
        <v>8.6400000000000006</v>
      </c>
      <c r="G131" s="37"/>
      <c r="H131" s="38"/>
    </row>
    <row r="132" s="2" customFormat="1" ht="16.8" customHeight="1">
      <c r="A132" s="37"/>
      <c r="B132" s="38"/>
      <c r="C132" s="232" t="s">
        <v>1</v>
      </c>
      <c r="D132" s="232" t="s">
        <v>729</v>
      </c>
      <c r="E132" s="18" t="s">
        <v>1</v>
      </c>
      <c r="F132" s="233">
        <v>0</v>
      </c>
      <c r="G132" s="37"/>
      <c r="H132" s="38"/>
    </row>
    <row r="133" s="2" customFormat="1" ht="16.8" customHeight="1">
      <c r="A133" s="37"/>
      <c r="B133" s="38"/>
      <c r="C133" s="232" t="s">
        <v>1</v>
      </c>
      <c r="D133" s="232" t="s">
        <v>734</v>
      </c>
      <c r="E133" s="18" t="s">
        <v>1</v>
      </c>
      <c r="F133" s="233">
        <v>8.6400000000000006</v>
      </c>
      <c r="G133" s="37"/>
      <c r="H133" s="38"/>
    </row>
    <row r="134" s="2" customFormat="1" ht="16.8" customHeight="1">
      <c r="A134" s="37"/>
      <c r="B134" s="38"/>
      <c r="C134" s="234" t="s">
        <v>728</v>
      </c>
      <c r="D134" s="37"/>
      <c r="E134" s="37"/>
      <c r="F134" s="37"/>
      <c r="G134" s="37"/>
      <c r="H134" s="38"/>
    </row>
    <row r="135" s="2" customFormat="1">
      <c r="A135" s="37"/>
      <c r="B135" s="38"/>
      <c r="C135" s="232" t="s">
        <v>269</v>
      </c>
      <c r="D135" s="232" t="s">
        <v>270</v>
      </c>
      <c r="E135" s="18" t="s">
        <v>104</v>
      </c>
      <c r="F135" s="233">
        <v>8.6400000000000006</v>
      </c>
      <c r="G135" s="37"/>
      <c r="H135" s="38"/>
    </row>
    <row r="136" s="2" customFormat="1">
      <c r="A136" s="37"/>
      <c r="B136" s="38"/>
      <c r="C136" s="232" t="s">
        <v>277</v>
      </c>
      <c r="D136" s="232" t="s">
        <v>278</v>
      </c>
      <c r="E136" s="18" t="s">
        <v>104</v>
      </c>
      <c r="F136" s="233">
        <v>133.88999999999999</v>
      </c>
      <c r="G136" s="37"/>
      <c r="H136" s="38"/>
    </row>
    <row r="137" s="2" customFormat="1" ht="16.8" customHeight="1">
      <c r="A137" s="37"/>
      <c r="B137" s="38"/>
      <c r="C137" s="232" t="s">
        <v>293</v>
      </c>
      <c r="D137" s="232" t="s">
        <v>294</v>
      </c>
      <c r="E137" s="18" t="s">
        <v>104</v>
      </c>
      <c r="F137" s="233">
        <v>11.412000000000001</v>
      </c>
      <c r="G137" s="37"/>
      <c r="H137" s="38"/>
    </row>
    <row r="138" s="2" customFormat="1" ht="16.8" customHeight="1">
      <c r="A138" s="37"/>
      <c r="B138" s="38"/>
      <c r="C138" s="228" t="s">
        <v>171</v>
      </c>
      <c r="D138" s="229" t="s">
        <v>172</v>
      </c>
      <c r="E138" s="230" t="s">
        <v>129</v>
      </c>
      <c r="F138" s="231">
        <v>105</v>
      </c>
      <c r="G138" s="37"/>
      <c r="H138" s="38"/>
    </row>
    <row r="139" s="2" customFormat="1" ht="16.8" customHeight="1">
      <c r="A139" s="37"/>
      <c r="B139" s="38"/>
      <c r="C139" s="232" t="s">
        <v>1</v>
      </c>
      <c r="D139" s="232" t="s">
        <v>173</v>
      </c>
      <c r="E139" s="18" t="s">
        <v>1</v>
      </c>
      <c r="F139" s="233">
        <v>105</v>
      </c>
      <c r="G139" s="37"/>
      <c r="H139" s="38"/>
    </row>
    <row r="140" s="2" customFormat="1" ht="16.8" customHeight="1">
      <c r="A140" s="37"/>
      <c r="B140" s="38"/>
      <c r="C140" s="234" t="s">
        <v>728</v>
      </c>
      <c r="D140" s="37"/>
      <c r="E140" s="37"/>
      <c r="F140" s="37"/>
      <c r="G140" s="37"/>
      <c r="H140" s="38"/>
    </row>
    <row r="141" s="2" customFormat="1" ht="16.8" customHeight="1">
      <c r="A141" s="37"/>
      <c r="B141" s="38"/>
      <c r="C141" s="232" t="s">
        <v>585</v>
      </c>
      <c r="D141" s="232" t="s">
        <v>586</v>
      </c>
      <c r="E141" s="18" t="s">
        <v>129</v>
      </c>
      <c r="F141" s="233">
        <v>105</v>
      </c>
      <c r="G141" s="37"/>
      <c r="H141" s="38"/>
    </row>
    <row r="142" s="2" customFormat="1" ht="16.8" customHeight="1">
      <c r="A142" s="37"/>
      <c r="B142" s="38"/>
      <c r="C142" s="232" t="s">
        <v>589</v>
      </c>
      <c r="D142" s="232" t="s">
        <v>590</v>
      </c>
      <c r="E142" s="18" t="s">
        <v>129</v>
      </c>
      <c r="F142" s="233">
        <v>105</v>
      </c>
      <c r="G142" s="37"/>
      <c r="H142" s="38"/>
    </row>
    <row r="143" s="2" customFormat="1" ht="16.8" customHeight="1">
      <c r="A143" s="37"/>
      <c r="B143" s="38"/>
      <c r="C143" s="232" t="s">
        <v>593</v>
      </c>
      <c r="D143" s="232" t="s">
        <v>594</v>
      </c>
      <c r="E143" s="18" t="s">
        <v>129</v>
      </c>
      <c r="F143" s="233">
        <v>105</v>
      </c>
      <c r="G143" s="37"/>
      <c r="H143" s="38"/>
    </row>
    <row r="144" s="2" customFormat="1" ht="16.8" customHeight="1">
      <c r="A144" s="37"/>
      <c r="B144" s="38"/>
      <c r="C144" s="232" t="s">
        <v>597</v>
      </c>
      <c r="D144" s="232" t="s">
        <v>598</v>
      </c>
      <c r="E144" s="18" t="s">
        <v>129</v>
      </c>
      <c r="F144" s="233">
        <v>105</v>
      </c>
      <c r="G144" s="37"/>
      <c r="H144" s="38"/>
    </row>
    <row r="145" s="2" customFormat="1" ht="16.8" customHeight="1">
      <c r="A145" s="37"/>
      <c r="B145" s="38"/>
      <c r="C145" s="228" t="s">
        <v>122</v>
      </c>
      <c r="D145" s="229" t="s">
        <v>123</v>
      </c>
      <c r="E145" s="230" t="s">
        <v>111</v>
      </c>
      <c r="F145" s="231">
        <v>3</v>
      </c>
      <c r="G145" s="37"/>
      <c r="H145" s="38"/>
    </row>
    <row r="146" s="2" customFormat="1" ht="16.8" customHeight="1">
      <c r="A146" s="37"/>
      <c r="B146" s="38"/>
      <c r="C146" s="232" t="s">
        <v>1</v>
      </c>
      <c r="D146" s="232" t="s">
        <v>729</v>
      </c>
      <c r="E146" s="18" t="s">
        <v>1</v>
      </c>
      <c r="F146" s="233">
        <v>0</v>
      </c>
      <c r="G146" s="37"/>
      <c r="H146" s="38"/>
    </row>
    <row r="147" s="2" customFormat="1" ht="16.8" customHeight="1">
      <c r="A147" s="37"/>
      <c r="B147" s="38"/>
      <c r="C147" s="232" t="s">
        <v>1</v>
      </c>
      <c r="D147" s="232" t="s">
        <v>94</v>
      </c>
      <c r="E147" s="18" t="s">
        <v>1</v>
      </c>
      <c r="F147" s="233">
        <v>3</v>
      </c>
      <c r="G147" s="37"/>
      <c r="H147" s="38"/>
    </row>
    <row r="148" s="2" customFormat="1" ht="16.8" customHeight="1">
      <c r="A148" s="37"/>
      <c r="B148" s="38"/>
      <c r="C148" s="234" t="s">
        <v>728</v>
      </c>
      <c r="D148" s="37"/>
      <c r="E148" s="37"/>
      <c r="F148" s="37"/>
      <c r="G148" s="37"/>
      <c r="H148" s="38"/>
    </row>
    <row r="149" s="2" customFormat="1" ht="16.8" customHeight="1">
      <c r="A149" s="37"/>
      <c r="B149" s="38"/>
      <c r="C149" s="232" t="s">
        <v>293</v>
      </c>
      <c r="D149" s="232" t="s">
        <v>294</v>
      </c>
      <c r="E149" s="18" t="s">
        <v>104</v>
      </c>
      <c r="F149" s="233">
        <v>11.412000000000001</v>
      </c>
      <c r="G149" s="37"/>
      <c r="H149" s="38"/>
    </row>
    <row r="150" s="2" customFormat="1" ht="16.8" customHeight="1">
      <c r="A150" s="37"/>
      <c r="B150" s="38"/>
      <c r="C150" s="232" t="s">
        <v>440</v>
      </c>
      <c r="D150" s="232" t="s">
        <v>441</v>
      </c>
      <c r="E150" s="18" t="s">
        <v>111</v>
      </c>
      <c r="F150" s="233">
        <v>3</v>
      </c>
      <c r="G150" s="37"/>
      <c r="H150" s="38"/>
    </row>
    <row r="151" s="2" customFormat="1" ht="16.8" customHeight="1">
      <c r="A151" s="37"/>
      <c r="B151" s="38"/>
      <c r="C151" s="232" t="s">
        <v>483</v>
      </c>
      <c r="D151" s="232" t="s">
        <v>484</v>
      </c>
      <c r="E151" s="18" t="s">
        <v>111</v>
      </c>
      <c r="F151" s="233">
        <v>3</v>
      </c>
      <c r="G151" s="37"/>
      <c r="H151" s="38"/>
    </row>
    <row r="152" s="2" customFormat="1" ht="16.8" customHeight="1">
      <c r="A152" s="37"/>
      <c r="B152" s="38"/>
      <c r="C152" s="232" t="s">
        <v>487</v>
      </c>
      <c r="D152" s="232" t="s">
        <v>488</v>
      </c>
      <c r="E152" s="18" t="s">
        <v>111</v>
      </c>
      <c r="F152" s="233">
        <v>3</v>
      </c>
      <c r="G152" s="37"/>
      <c r="H152" s="38"/>
    </row>
    <row r="153" s="2" customFormat="1" ht="16.8" customHeight="1">
      <c r="A153" s="37"/>
      <c r="B153" s="38"/>
      <c r="C153" s="232" t="s">
        <v>444</v>
      </c>
      <c r="D153" s="232" t="s">
        <v>445</v>
      </c>
      <c r="E153" s="18" t="s">
        <v>111</v>
      </c>
      <c r="F153" s="233">
        <v>3</v>
      </c>
      <c r="G153" s="37"/>
      <c r="H153" s="38"/>
    </row>
    <row r="154" s="2" customFormat="1" ht="16.8" customHeight="1">
      <c r="A154" s="37"/>
      <c r="B154" s="38"/>
      <c r="C154" s="232" t="s">
        <v>448</v>
      </c>
      <c r="D154" s="232" t="s">
        <v>449</v>
      </c>
      <c r="E154" s="18" t="s">
        <v>111</v>
      </c>
      <c r="F154" s="233">
        <v>3</v>
      </c>
      <c r="G154" s="37"/>
      <c r="H154" s="38"/>
    </row>
    <row r="155" s="2" customFormat="1" ht="16.8" customHeight="1">
      <c r="A155" s="37"/>
      <c r="B155" s="38"/>
      <c r="C155" s="228" t="s">
        <v>109</v>
      </c>
      <c r="D155" s="229" t="s">
        <v>110</v>
      </c>
      <c r="E155" s="230" t="s">
        <v>111</v>
      </c>
      <c r="F155" s="231">
        <v>6</v>
      </c>
      <c r="G155" s="37"/>
      <c r="H155" s="38"/>
    </row>
    <row r="156" s="2" customFormat="1" ht="16.8" customHeight="1">
      <c r="A156" s="37"/>
      <c r="B156" s="38"/>
      <c r="C156" s="232" t="s">
        <v>1</v>
      </c>
      <c r="D156" s="232" t="s">
        <v>729</v>
      </c>
      <c r="E156" s="18" t="s">
        <v>1</v>
      </c>
      <c r="F156" s="233">
        <v>0</v>
      </c>
      <c r="G156" s="37"/>
      <c r="H156" s="38"/>
    </row>
    <row r="157" s="2" customFormat="1" ht="16.8" customHeight="1">
      <c r="A157" s="37"/>
      <c r="B157" s="38"/>
      <c r="C157" s="232" t="s">
        <v>1</v>
      </c>
      <c r="D157" s="232" t="s">
        <v>112</v>
      </c>
      <c r="E157" s="18" t="s">
        <v>1</v>
      </c>
      <c r="F157" s="233">
        <v>6</v>
      </c>
      <c r="G157" s="37"/>
      <c r="H157" s="38"/>
    </row>
    <row r="158" s="2" customFormat="1" ht="16.8" customHeight="1">
      <c r="A158" s="37"/>
      <c r="B158" s="38"/>
      <c r="C158" s="234" t="s">
        <v>728</v>
      </c>
      <c r="D158" s="37"/>
      <c r="E158" s="37"/>
      <c r="F158" s="37"/>
      <c r="G158" s="37"/>
      <c r="H158" s="38"/>
    </row>
    <row r="159" s="2" customFormat="1" ht="16.8" customHeight="1">
      <c r="A159" s="37"/>
      <c r="B159" s="38"/>
      <c r="C159" s="232" t="s">
        <v>264</v>
      </c>
      <c r="D159" s="232" t="s">
        <v>265</v>
      </c>
      <c r="E159" s="18" t="s">
        <v>104</v>
      </c>
      <c r="F159" s="233">
        <v>3</v>
      </c>
      <c r="G159" s="37"/>
      <c r="H159" s="38"/>
    </row>
    <row r="160" s="2" customFormat="1" ht="16.8" customHeight="1">
      <c r="A160" s="37"/>
      <c r="B160" s="38"/>
      <c r="C160" s="232" t="s">
        <v>452</v>
      </c>
      <c r="D160" s="232" t="s">
        <v>453</v>
      </c>
      <c r="E160" s="18" t="s">
        <v>111</v>
      </c>
      <c r="F160" s="233">
        <v>12</v>
      </c>
      <c r="G160" s="37"/>
      <c r="H160" s="38"/>
    </row>
    <row r="161" s="2" customFormat="1" ht="16.8" customHeight="1">
      <c r="A161" s="37"/>
      <c r="B161" s="38"/>
      <c r="C161" s="232" t="s">
        <v>478</v>
      </c>
      <c r="D161" s="232" t="s">
        <v>479</v>
      </c>
      <c r="E161" s="18" t="s">
        <v>111</v>
      </c>
      <c r="F161" s="233">
        <v>6</v>
      </c>
      <c r="G161" s="37"/>
      <c r="H161" s="38"/>
    </row>
    <row r="162" s="2" customFormat="1" ht="16.8" customHeight="1">
      <c r="A162" s="37"/>
      <c r="B162" s="38"/>
      <c r="C162" s="232" t="s">
        <v>458</v>
      </c>
      <c r="D162" s="232" t="s">
        <v>459</v>
      </c>
      <c r="E162" s="18" t="s">
        <v>111</v>
      </c>
      <c r="F162" s="233">
        <v>6</v>
      </c>
      <c r="G162" s="37"/>
      <c r="H162" s="38"/>
    </row>
    <row r="163" s="2" customFormat="1" ht="16.8" customHeight="1">
      <c r="A163" s="37"/>
      <c r="B163" s="38"/>
      <c r="C163" s="232" t="s">
        <v>462</v>
      </c>
      <c r="D163" s="232" t="s">
        <v>463</v>
      </c>
      <c r="E163" s="18" t="s">
        <v>111</v>
      </c>
      <c r="F163" s="233">
        <v>6</v>
      </c>
      <c r="G163" s="37"/>
      <c r="H163" s="38"/>
    </row>
    <row r="164" s="2" customFormat="1" ht="16.8" customHeight="1">
      <c r="A164" s="37"/>
      <c r="B164" s="38"/>
      <c r="C164" s="232" t="s">
        <v>466</v>
      </c>
      <c r="D164" s="232" t="s">
        <v>467</v>
      </c>
      <c r="E164" s="18" t="s">
        <v>111</v>
      </c>
      <c r="F164" s="233">
        <v>6</v>
      </c>
      <c r="G164" s="37"/>
      <c r="H164" s="38"/>
    </row>
    <row r="165" s="2" customFormat="1" ht="16.8" customHeight="1">
      <c r="A165" s="37"/>
      <c r="B165" s="38"/>
      <c r="C165" s="232" t="s">
        <v>470</v>
      </c>
      <c r="D165" s="232" t="s">
        <v>471</v>
      </c>
      <c r="E165" s="18" t="s">
        <v>111</v>
      </c>
      <c r="F165" s="233">
        <v>6</v>
      </c>
      <c r="G165" s="37"/>
      <c r="H165" s="38"/>
    </row>
    <row r="166" s="2" customFormat="1" ht="16.8" customHeight="1">
      <c r="A166" s="37"/>
      <c r="B166" s="38"/>
      <c r="C166" s="232" t="s">
        <v>474</v>
      </c>
      <c r="D166" s="232" t="s">
        <v>475</v>
      </c>
      <c r="E166" s="18" t="s">
        <v>111</v>
      </c>
      <c r="F166" s="233">
        <v>6</v>
      </c>
      <c r="G166" s="37"/>
      <c r="H166" s="38"/>
    </row>
    <row r="167" s="2" customFormat="1" ht="16.8" customHeight="1">
      <c r="A167" s="37"/>
      <c r="B167" s="38"/>
      <c r="C167" s="228" t="s">
        <v>143</v>
      </c>
      <c r="D167" s="229" t="s">
        <v>139</v>
      </c>
      <c r="E167" s="230" t="s">
        <v>129</v>
      </c>
      <c r="F167" s="231">
        <v>402</v>
      </c>
      <c r="G167" s="37"/>
      <c r="H167" s="38"/>
    </row>
    <row r="168" s="2" customFormat="1" ht="16.8" customHeight="1">
      <c r="A168" s="37"/>
      <c r="B168" s="38"/>
      <c r="C168" s="232" t="s">
        <v>143</v>
      </c>
      <c r="D168" s="232" t="s">
        <v>508</v>
      </c>
      <c r="E168" s="18" t="s">
        <v>1</v>
      </c>
      <c r="F168" s="233">
        <v>402</v>
      </c>
      <c r="G168" s="37"/>
      <c r="H168" s="38"/>
    </row>
    <row r="169" s="2" customFormat="1" ht="16.8" customHeight="1">
      <c r="A169" s="37"/>
      <c r="B169" s="38"/>
      <c r="C169" s="234" t="s">
        <v>728</v>
      </c>
      <c r="D169" s="37"/>
      <c r="E169" s="37"/>
      <c r="F169" s="37"/>
      <c r="G169" s="37"/>
      <c r="H169" s="38"/>
    </row>
    <row r="170" s="2" customFormat="1" ht="16.8" customHeight="1">
      <c r="A170" s="37"/>
      <c r="B170" s="38"/>
      <c r="C170" s="232" t="s">
        <v>505</v>
      </c>
      <c r="D170" s="232" t="s">
        <v>506</v>
      </c>
      <c r="E170" s="18" t="s">
        <v>129</v>
      </c>
      <c r="F170" s="233">
        <v>402</v>
      </c>
      <c r="G170" s="37"/>
      <c r="H170" s="38"/>
    </row>
    <row r="171" s="2" customFormat="1" ht="16.8" customHeight="1">
      <c r="A171" s="37"/>
      <c r="B171" s="38"/>
      <c r="C171" s="232" t="s">
        <v>526</v>
      </c>
      <c r="D171" s="232" t="s">
        <v>527</v>
      </c>
      <c r="E171" s="18" t="s">
        <v>129</v>
      </c>
      <c r="F171" s="233">
        <v>740</v>
      </c>
      <c r="G171" s="37"/>
      <c r="H171" s="38"/>
    </row>
    <row r="172" s="2" customFormat="1" ht="16.8" customHeight="1">
      <c r="A172" s="37"/>
      <c r="B172" s="38"/>
      <c r="C172" s="228" t="s">
        <v>170</v>
      </c>
      <c r="D172" s="229" t="s">
        <v>139</v>
      </c>
      <c r="E172" s="230" t="s">
        <v>92</v>
      </c>
      <c r="F172" s="231">
        <v>1</v>
      </c>
      <c r="G172" s="37"/>
      <c r="H172" s="38"/>
    </row>
    <row r="173" s="2" customFormat="1" ht="16.8" customHeight="1">
      <c r="A173" s="37"/>
      <c r="B173" s="38"/>
      <c r="C173" s="232" t="s">
        <v>170</v>
      </c>
      <c r="D173" s="232" t="s">
        <v>523</v>
      </c>
      <c r="E173" s="18" t="s">
        <v>1</v>
      </c>
      <c r="F173" s="233">
        <v>1</v>
      </c>
      <c r="G173" s="37"/>
      <c r="H173" s="38"/>
    </row>
    <row r="174" s="2" customFormat="1" ht="16.8" customHeight="1">
      <c r="A174" s="37"/>
      <c r="B174" s="38"/>
      <c r="C174" s="234" t="s">
        <v>728</v>
      </c>
      <c r="D174" s="37"/>
      <c r="E174" s="37"/>
      <c r="F174" s="37"/>
      <c r="G174" s="37"/>
      <c r="H174" s="38"/>
    </row>
    <row r="175" s="2" customFormat="1" ht="16.8" customHeight="1">
      <c r="A175" s="37"/>
      <c r="B175" s="38"/>
      <c r="C175" s="232" t="s">
        <v>520</v>
      </c>
      <c r="D175" s="232" t="s">
        <v>521</v>
      </c>
      <c r="E175" s="18" t="s">
        <v>111</v>
      </c>
      <c r="F175" s="233">
        <v>1</v>
      </c>
      <c r="G175" s="37"/>
      <c r="H175" s="38"/>
    </row>
    <row r="176" s="2" customFormat="1" ht="16.8" customHeight="1">
      <c r="A176" s="37"/>
      <c r="B176" s="38"/>
      <c r="C176" s="232" t="s">
        <v>531</v>
      </c>
      <c r="D176" s="232" t="s">
        <v>532</v>
      </c>
      <c r="E176" s="18" t="s">
        <v>92</v>
      </c>
      <c r="F176" s="233">
        <v>37</v>
      </c>
      <c r="G176" s="37"/>
      <c r="H176" s="38"/>
    </row>
    <row r="177" s="2" customFormat="1" ht="16.8" customHeight="1">
      <c r="A177" s="37"/>
      <c r="B177" s="38"/>
      <c r="C177" s="228" t="s">
        <v>138</v>
      </c>
      <c r="D177" s="229" t="s">
        <v>139</v>
      </c>
      <c r="E177" s="230" t="s">
        <v>129</v>
      </c>
      <c r="F177" s="231">
        <v>172</v>
      </c>
      <c r="G177" s="37"/>
      <c r="H177" s="38"/>
    </row>
    <row r="178" s="2" customFormat="1" ht="16.8" customHeight="1">
      <c r="A178" s="37"/>
      <c r="B178" s="38"/>
      <c r="C178" s="232" t="s">
        <v>138</v>
      </c>
      <c r="D178" s="232" t="s">
        <v>498</v>
      </c>
      <c r="E178" s="18" t="s">
        <v>1</v>
      </c>
      <c r="F178" s="233">
        <v>172</v>
      </c>
      <c r="G178" s="37"/>
      <c r="H178" s="38"/>
    </row>
    <row r="179" s="2" customFormat="1" ht="16.8" customHeight="1">
      <c r="A179" s="37"/>
      <c r="B179" s="38"/>
      <c r="C179" s="234" t="s">
        <v>728</v>
      </c>
      <c r="D179" s="37"/>
      <c r="E179" s="37"/>
      <c r="F179" s="37"/>
      <c r="G179" s="37"/>
      <c r="H179" s="38"/>
    </row>
    <row r="180" s="2" customFormat="1" ht="16.8" customHeight="1">
      <c r="A180" s="37"/>
      <c r="B180" s="38"/>
      <c r="C180" s="232" t="s">
        <v>495</v>
      </c>
      <c r="D180" s="232" t="s">
        <v>496</v>
      </c>
      <c r="E180" s="18" t="s">
        <v>129</v>
      </c>
      <c r="F180" s="233">
        <v>172</v>
      </c>
      <c r="G180" s="37"/>
      <c r="H180" s="38"/>
    </row>
    <row r="181" s="2" customFormat="1" ht="16.8" customHeight="1">
      <c r="A181" s="37"/>
      <c r="B181" s="38"/>
      <c r="C181" s="232" t="s">
        <v>526</v>
      </c>
      <c r="D181" s="232" t="s">
        <v>527</v>
      </c>
      <c r="E181" s="18" t="s">
        <v>129</v>
      </c>
      <c r="F181" s="233">
        <v>740</v>
      </c>
      <c r="G181" s="37"/>
      <c r="H181" s="38"/>
    </row>
    <row r="182" s="2" customFormat="1" ht="16.8" customHeight="1">
      <c r="A182" s="37"/>
      <c r="B182" s="38"/>
      <c r="C182" s="228" t="s">
        <v>145</v>
      </c>
      <c r="D182" s="229" t="s">
        <v>139</v>
      </c>
      <c r="E182" s="230" t="s">
        <v>92</v>
      </c>
      <c r="F182" s="231">
        <v>25</v>
      </c>
      <c r="G182" s="37"/>
      <c r="H182" s="38"/>
    </row>
    <row r="183" s="2" customFormat="1" ht="16.8" customHeight="1">
      <c r="A183" s="37"/>
      <c r="B183" s="38"/>
      <c r="C183" s="232" t="s">
        <v>145</v>
      </c>
      <c r="D183" s="232" t="s">
        <v>513</v>
      </c>
      <c r="E183" s="18" t="s">
        <v>1</v>
      </c>
      <c r="F183" s="233">
        <v>25</v>
      </c>
      <c r="G183" s="37"/>
      <c r="H183" s="38"/>
    </row>
    <row r="184" s="2" customFormat="1" ht="16.8" customHeight="1">
      <c r="A184" s="37"/>
      <c r="B184" s="38"/>
      <c r="C184" s="234" t="s">
        <v>728</v>
      </c>
      <c r="D184" s="37"/>
      <c r="E184" s="37"/>
      <c r="F184" s="37"/>
      <c r="G184" s="37"/>
      <c r="H184" s="38"/>
    </row>
    <row r="185" s="2" customFormat="1" ht="16.8" customHeight="1">
      <c r="A185" s="37"/>
      <c r="B185" s="38"/>
      <c r="C185" s="232" t="s">
        <v>510</v>
      </c>
      <c r="D185" s="232" t="s">
        <v>511</v>
      </c>
      <c r="E185" s="18" t="s">
        <v>92</v>
      </c>
      <c r="F185" s="233">
        <v>25</v>
      </c>
      <c r="G185" s="37"/>
      <c r="H185" s="38"/>
    </row>
    <row r="186" s="2" customFormat="1" ht="16.8" customHeight="1">
      <c r="A186" s="37"/>
      <c r="B186" s="38"/>
      <c r="C186" s="232" t="s">
        <v>531</v>
      </c>
      <c r="D186" s="232" t="s">
        <v>532</v>
      </c>
      <c r="E186" s="18" t="s">
        <v>92</v>
      </c>
      <c r="F186" s="233">
        <v>37</v>
      </c>
      <c r="G186" s="37"/>
      <c r="H186" s="38"/>
    </row>
    <row r="187" s="2" customFormat="1" ht="16.8" customHeight="1">
      <c r="A187" s="37"/>
      <c r="B187" s="38"/>
      <c r="C187" s="228" t="s">
        <v>141</v>
      </c>
      <c r="D187" s="229" t="s">
        <v>139</v>
      </c>
      <c r="E187" s="230" t="s">
        <v>129</v>
      </c>
      <c r="F187" s="231">
        <v>166</v>
      </c>
      <c r="G187" s="37"/>
      <c r="H187" s="38"/>
    </row>
    <row r="188" s="2" customFormat="1" ht="16.8" customHeight="1">
      <c r="A188" s="37"/>
      <c r="B188" s="38"/>
      <c r="C188" s="232" t="s">
        <v>141</v>
      </c>
      <c r="D188" s="232" t="s">
        <v>503</v>
      </c>
      <c r="E188" s="18" t="s">
        <v>1</v>
      </c>
      <c r="F188" s="233">
        <v>166</v>
      </c>
      <c r="G188" s="37"/>
      <c r="H188" s="38"/>
    </row>
    <row r="189" s="2" customFormat="1" ht="16.8" customHeight="1">
      <c r="A189" s="37"/>
      <c r="B189" s="38"/>
      <c r="C189" s="234" t="s">
        <v>728</v>
      </c>
      <c r="D189" s="37"/>
      <c r="E189" s="37"/>
      <c r="F189" s="37"/>
      <c r="G189" s="37"/>
      <c r="H189" s="38"/>
    </row>
    <row r="190" s="2" customFormat="1" ht="16.8" customHeight="1">
      <c r="A190" s="37"/>
      <c r="B190" s="38"/>
      <c r="C190" s="232" t="s">
        <v>500</v>
      </c>
      <c r="D190" s="232" t="s">
        <v>501</v>
      </c>
      <c r="E190" s="18" t="s">
        <v>129</v>
      </c>
      <c r="F190" s="233">
        <v>166</v>
      </c>
      <c r="G190" s="37"/>
      <c r="H190" s="38"/>
    </row>
    <row r="191" s="2" customFormat="1" ht="16.8" customHeight="1">
      <c r="A191" s="37"/>
      <c r="B191" s="38"/>
      <c r="C191" s="232" t="s">
        <v>526</v>
      </c>
      <c r="D191" s="232" t="s">
        <v>527</v>
      </c>
      <c r="E191" s="18" t="s">
        <v>129</v>
      </c>
      <c r="F191" s="233">
        <v>740</v>
      </c>
      <c r="G191" s="37"/>
      <c r="H191" s="38"/>
    </row>
    <row r="192" s="2" customFormat="1" ht="16.8" customHeight="1">
      <c r="A192" s="37"/>
      <c r="B192" s="38"/>
      <c r="C192" s="228" t="s">
        <v>168</v>
      </c>
      <c r="D192" s="229" t="s">
        <v>139</v>
      </c>
      <c r="E192" s="230" t="s">
        <v>92</v>
      </c>
      <c r="F192" s="231">
        <v>11</v>
      </c>
      <c r="G192" s="37"/>
      <c r="H192" s="38"/>
    </row>
    <row r="193" s="2" customFormat="1" ht="16.8" customHeight="1">
      <c r="A193" s="37"/>
      <c r="B193" s="38"/>
      <c r="C193" s="232" t="s">
        <v>168</v>
      </c>
      <c r="D193" s="232" t="s">
        <v>516</v>
      </c>
      <c r="E193" s="18" t="s">
        <v>1</v>
      </c>
      <c r="F193" s="233">
        <v>11</v>
      </c>
      <c r="G193" s="37"/>
      <c r="H193" s="38"/>
    </row>
    <row r="194" s="2" customFormat="1" ht="16.8" customHeight="1">
      <c r="A194" s="37"/>
      <c r="B194" s="38"/>
      <c r="C194" s="234" t="s">
        <v>728</v>
      </c>
      <c r="D194" s="37"/>
      <c r="E194" s="37"/>
      <c r="F194" s="37"/>
      <c r="G194" s="37"/>
      <c r="H194" s="38"/>
    </row>
    <row r="195" s="2" customFormat="1" ht="16.8" customHeight="1">
      <c r="A195" s="37"/>
      <c r="B195" s="38"/>
      <c r="C195" s="232" t="s">
        <v>510</v>
      </c>
      <c r="D195" s="232" t="s">
        <v>511</v>
      </c>
      <c r="E195" s="18" t="s">
        <v>92</v>
      </c>
      <c r="F195" s="233">
        <v>11</v>
      </c>
      <c r="G195" s="37"/>
      <c r="H195" s="38"/>
    </row>
    <row r="196" s="2" customFormat="1" ht="16.8" customHeight="1">
      <c r="A196" s="37"/>
      <c r="B196" s="38"/>
      <c r="C196" s="232" t="s">
        <v>531</v>
      </c>
      <c r="D196" s="232" t="s">
        <v>532</v>
      </c>
      <c r="E196" s="18" t="s">
        <v>92</v>
      </c>
      <c r="F196" s="233">
        <v>37</v>
      </c>
      <c r="G196" s="37"/>
      <c r="H196" s="38"/>
    </row>
    <row r="197" s="2" customFormat="1" ht="16.8" customHeight="1">
      <c r="A197" s="37"/>
      <c r="B197" s="38"/>
      <c r="C197" s="228" t="s">
        <v>124</v>
      </c>
      <c r="D197" s="229" t="s">
        <v>125</v>
      </c>
      <c r="E197" s="230" t="s">
        <v>104</v>
      </c>
      <c r="F197" s="231">
        <v>11.412000000000001</v>
      </c>
      <c r="G197" s="37"/>
      <c r="H197" s="38"/>
    </row>
    <row r="198" s="2" customFormat="1" ht="16.8" customHeight="1">
      <c r="A198" s="37"/>
      <c r="B198" s="38"/>
      <c r="C198" s="232" t="s">
        <v>1</v>
      </c>
      <c r="D198" s="232" t="s">
        <v>297</v>
      </c>
      <c r="E198" s="18" t="s">
        <v>1</v>
      </c>
      <c r="F198" s="233">
        <v>6.9119999999999999</v>
      </c>
      <c r="G198" s="37"/>
      <c r="H198" s="38"/>
    </row>
    <row r="199" s="2" customFormat="1" ht="16.8" customHeight="1">
      <c r="A199" s="37"/>
      <c r="B199" s="38"/>
      <c r="C199" s="232" t="s">
        <v>1</v>
      </c>
      <c r="D199" s="232" t="s">
        <v>298</v>
      </c>
      <c r="E199" s="18" t="s">
        <v>1</v>
      </c>
      <c r="F199" s="233">
        <v>4.5</v>
      </c>
      <c r="G199" s="37"/>
      <c r="H199" s="38"/>
    </row>
    <row r="200" s="2" customFormat="1" ht="16.8" customHeight="1">
      <c r="A200" s="37"/>
      <c r="B200" s="38"/>
      <c r="C200" s="232" t="s">
        <v>124</v>
      </c>
      <c r="D200" s="232" t="s">
        <v>299</v>
      </c>
      <c r="E200" s="18" t="s">
        <v>1</v>
      </c>
      <c r="F200" s="233">
        <v>11.412000000000001</v>
      </c>
      <c r="G200" s="37"/>
      <c r="H200" s="38"/>
    </row>
    <row r="201" s="2" customFormat="1" ht="16.8" customHeight="1">
      <c r="A201" s="37"/>
      <c r="B201" s="38"/>
      <c r="C201" s="234" t="s">
        <v>728</v>
      </c>
      <c r="D201" s="37"/>
      <c r="E201" s="37"/>
      <c r="F201" s="37"/>
      <c r="G201" s="37"/>
      <c r="H201" s="38"/>
    </row>
    <row r="202" s="2" customFormat="1" ht="16.8" customHeight="1">
      <c r="A202" s="37"/>
      <c r="B202" s="38"/>
      <c r="C202" s="232" t="s">
        <v>293</v>
      </c>
      <c r="D202" s="232" t="s">
        <v>294</v>
      </c>
      <c r="E202" s="18" t="s">
        <v>104</v>
      </c>
      <c r="F202" s="233">
        <v>11.412000000000001</v>
      </c>
      <c r="G202" s="37"/>
      <c r="H202" s="38"/>
    </row>
    <row r="203" s="2" customFormat="1" ht="16.8" customHeight="1">
      <c r="A203" s="37"/>
      <c r="B203" s="38"/>
      <c r="C203" s="232" t="s">
        <v>306</v>
      </c>
      <c r="D203" s="232" t="s">
        <v>307</v>
      </c>
      <c r="E203" s="18" t="s">
        <v>284</v>
      </c>
      <c r="F203" s="233">
        <v>23.134</v>
      </c>
      <c r="G203" s="37"/>
      <c r="H203" s="38"/>
    </row>
    <row r="204" s="2" customFormat="1" ht="16.8" customHeight="1">
      <c r="A204" s="37"/>
      <c r="B204" s="38"/>
      <c r="C204" s="228" t="s">
        <v>133</v>
      </c>
      <c r="D204" s="229" t="s">
        <v>134</v>
      </c>
      <c r="E204" s="230" t="s">
        <v>92</v>
      </c>
      <c r="F204" s="231">
        <v>362</v>
      </c>
      <c r="G204" s="37"/>
      <c r="H204" s="38"/>
    </row>
    <row r="205" s="2" customFormat="1" ht="16.8" customHeight="1">
      <c r="A205" s="37"/>
      <c r="B205" s="38"/>
      <c r="C205" s="232" t="s">
        <v>1</v>
      </c>
      <c r="D205" s="232" t="s">
        <v>735</v>
      </c>
      <c r="E205" s="18" t="s">
        <v>1</v>
      </c>
      <c r="F205" s="233">
        <v>0</v>
      </c>
      <c r="G205" s="37"/>
      <c r="H205" s="38"/>
    </row>
    <row r="206" s="2" customFormat="1" ht="16.8" customHeight="1">
      <c r="A206" s="37"/>
      <c r="B206" s="38"/>
      <c r="C206" s="232" t="s">
        <v>1</v>
      </c>
      <c r="D206" s="232" t="s">
        <v>135</v>
      </c>
      <c r="E206" s="18" t="s">
        <v>1</v>
      </c>
      <c r="F206" s="233">
        <v>362</v>
      </c>
      <c r="G206" s="37"/>
      <c r="H206" s="38"/>
    </row>
    <row r="207" s="2" customFormat="1" ht="16.8" customHeight="1">
      <c r="A207" s="37"/>
      <c r="B207" s="38"/>
      <c r="C207" s="234" t="s">
        <v>728</v>
      </c>
      <c r="D207" s="37"/>
      <c r="E207" s="37"/>
      <c r="F207" s="37"/>
      <c r="G207" s="37"/>
      <c r="H207" s="38"/>
    </row>
    <row r="208" s="2" customFormat="1" ht="16.8" customHeight="1">
      <c r="A208" s="37"/>
      <c r="B208" s="38"/>
      <c r="C208" s="232" t="s">
        <v>313</v>
      </c>
      <c r="D208" s="232" t="s">
        <v>314</v>
      </c>
      <c r="E208" s="18" t="s">
        <v>92</v>
      </c>
      <c r="F208" s="233">
        <v>362</v>
      </c>
      <c r="G208" s="37"/>
      <c r="H208" s="38"/>
    </row>
    <row r="209" s="2" customFormat="1" ht="16.8" customHeight="1">
      <c r="A209" s="37"/>
      <c r="B209" s="38"/>
      <c r="C209" s="232" t="s">
        <v>323</v>
      </c>
      <c r="D209" s="232" t="s">
        <v>324</v>
      </c>
      <c r="E209" s="18" t="s">
        <v>92</v>
      </c>
      <c r="F209" s="233">
        <v>362</v>
      </c>
      <c r="G209" s="37"/>
      <c r="H209" s="38"/>
    </row>
    <row r="210" s="2" customFormat="1" ht="16.8" customHeight="1">
      <c r="A210" s="37"/>
      <c r="B210" s="38"/>
      <c r="C210" s="232" t="s">
        <v>333</v>
      </c>
      <c r="D210" s="232" t="s">
        <v>334</v>
      </c>
      <c r="E210" s="18" t="s">
        <v>92</v>
      </c>
      <c r="F210" s="233">
        <v>362</v>
      </c>
      <c r="G210" s="37"/>
      <c r="H210" s="38"/>
    </row>
    <row r="211" s="2" customFormat="1" ht="16.8" customHeight="1">
      <c r="A211" s="37"/>
      <c r="B211" s="38"/>
      <c r="C211" s="232" t="s">
        <v>317</v>
      </c>
      <c r="D211" s="232" t="s">
        <v>318</v>
      </c>
      <c r="E211" s="18" t="s">
        <v>319</v>
      </c>
      <c r="F211" s="233">
        <v>7.2400000000000002</v>
      </c>
      <c r="G211" s="37"/>
      <c r="H211" s="38"/>
    </row>
    <row r="212" s="2" customFormat="1" ht="16.8" customHeight="1">
      <c r="A212" s="37"/>
      <c r="B212" s="38"/>
      <c r="C212" s="232" t="s">
        <v>327</v>
      </c>
      <c r="D212" s="232" t="s">
        <v>328</v>
      </c>
      <c r="E212" s="18" t="s">
        <v>284</v>
      </c>
      <c r="F212" s="233">
        <v>126.7</v>
      </c>
      <c r="G212" s="37"/>
      <c r="H212" s="38"/>
    </row>
    <row r="213" s="2" customFormat="1" ht="7.44" customHeight="1">
      <c r="A213" s="37"/>
      <c r="B213" s="59"/>
      <c r="C213" s="60"/>
      <c r="D213" s="60"/>
      <c r="E213" s="60"/>
      <c r="F213" s="60"/>
      <c r="G213" s="60"/>
      <c r="H213" s="38"/>
    </row>
    <row r="214" s="2" customFormat="1">
      <c r="A214" s="37"/>
      <c r="B214" s="37"/>
      <c r="C214" s="37"/>
      <c r="D214" s="37"/>
      <c r="E214" s="37"/>
      <c r="F214" s="37"/>
      <c r="G214" s="37"/>
      <c r="H214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VLADIMÍR\Plhak</dc:creator>
  <cp:lastModifiedBy>VLADIMÍR\Plhak</cp:lastModifiedBy>
  <dcterms:created xsi:type="dcterms:W3CDTF">2021-02-01T13:16:02Z</dcterms:created>
  <dcterms:modified xsi:type="dcterms:W3CDTF">2021-02-01T13:16:04Z</dcterms:modified>
</cp:coreProperties>
</file>